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15" activeTab="0"/>
  </bookViews>
  <sheets>
    <sheet name="Бюджет" sheetId="1" r:id="rId1"/>
  </sheets>
  <definedNames>
    <definedName name="LAST_CELL" localSheetId="0">'Бюджет'!$H$49</definedName>
    <definedName name="_xlnm.Print_Titles" localSheetId="0">'Бюджет'!$3:$5</definedName>
  </definedNames>
  <calcPr fullCalcOnLoad="1"/>
</workbook>
</file>

<file path=xl/sharedStrings.xml><?xml version="1.0" encoding="utf-8"?>
<sst xmlns="http://schemas.openxmlformats.org/spreadsheetml/2006/main" count="140" uniqueCount="105">
  <si>
    <t>рублей</t>
  </si>
  <si>
    <t xml:space="preserve">Наименование </t>
  </si>
  <si>
    <t>Код классификации</t>
  </si>
  <si>
    <r>
      <t xml:space="preserve">Отклонение исполнения </t>
    </r>
    <r>
      <rPr>
        <b/>
        <u val="single"/>
        <sz val="12"/>
        <rFont val="Times New Roman"/>
        <family val="1"/>
      </rPr>
      <t>от первоначального плана</t>
    </r>
  </si>
  <si>
    <t>Пояснение отклонений исполнения от первоначально утвержденного плана
(при отклонении гр.7 на 5% и более)</t>
  </si>
  <si>
    <t>Сумма</t>
  </si>
  <si>
    <t xml:space="preserve">% </t>
  </si>
  <si>
    <t>1</t>
  </si>
  <si>
    <t>2</t>
  </si>
  <si>
    <t>3</t>
  </si>
  <si>
    <t>4</t>
  </si>
  <si>
    <t>5</t>
  </si>
  <si>
    <t>8</t>
  </si>
  <si>
    <t>ОБЩЕГОСУДАРСТВЕННЫЕ ВОПРОСЫ</t>
  </si>
  <si>
    <t>0100</t>
  </si>
  <si>
    <t xml:space="preserve"> - </t>
  </si>
  <si>
    <t xml:space="preserve">Функционирование высшего должностного лица субъекта Российской Федерации и муниципального образования
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</si>
  <si>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</si>
  <si>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</si>
  <si>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</si>
  <si>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</si>
  <si>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</si>
  <si>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</si>
  <si>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</si>
  <si>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</si>
  <si>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</si>
  <si>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</si>
  <si>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</si>
  <si>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</si>
  <si>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</si>
  <si>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</si>
  <si>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</si>
  <si>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</si>
  <si>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</si>
  <si>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</si>
  <si>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</si>
  <si>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</si>
  <si>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</si>
  <si>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</si>
  <si>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</si>
  <si>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</si>
  <si>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</si>
  <si>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</si>
  <si>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</si>
  <si>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 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</si>
  <si>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</si>
  <si>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</si>
  <si>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</si>
  <si>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</si>
  <si>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</si>
  <si>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</si>
  <si>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</si>
  <si>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</si>
  <si>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</si>
  <si>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</si>
  <si>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</si>
  <si>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</si>
  <si>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</si>
  <si>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</si>
  <si>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</si>
  <si>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</si>
  <si>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</si>
  <si>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</si>
  <si>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</si>
  <si>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</si>
  <si>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</si>
  <si>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</si>
  <si>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</si>
  <si>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</si>
  <si>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</si>
  <si>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</si>
  <si>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</si>
  <si>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</si>
  <si>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</si>
  <si>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</si>
  <si>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</si>
  <si>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</si>
  <si>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</si>
  <si>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</si>
  <si>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</si>
  <si>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</si>
  <si>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</si>
  <si>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</si>
  <si>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</si>
  <si>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</si>
  <si>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</si>
  <si>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</si>
  <si>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</si>
  <si>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</si>
  <si>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</si>
  <si>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</si>
  <si>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</si>
  <si>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</t>
  </si>
  <si>
    <t>Отклонение показателей утвержденного плана от фактического исполнения по расходам в основном связано с изменением  объемов безвозмездных поступлений  от других бюджетов бюджетной системы Российской Федерации, а также по основаниям, установленным статьей 217 Бюджетного кодекса Российской Федерации, и дополнительным основаниям, установленным решением о бюджете муниципального образования городского округа «Вуктыл».</t>
  </si>
  <si>
    <t>0310</t>
  </si>
  <si>
    <t xml:space="preserve">Обеспечение пожарной безопасности
</t>
  </si>
  <si>
    <t>СВЕДЕНИЯ О ФАКТИЧЕСКИ ПРОИЗВЕДЕННЫХ РАСХОДАХ  БЮДЖЕТА МО ГО «ВУКТЫЛ» ЗА 2022 ГОД  
ПО РАЗДЕЛАМ И ПОДРАЗДЕЛАМ КЛАССИФИКАЦИИ РАСХОДОВ БЮДЖЕТА</t>
  </si>
  <si>
    <t>Первоначальный план на 01.01.2022 г.</t>
  </si>
  <si>
    <t>Уточненный план на 31.12.2022 г.</t>
  </si>
  <si>
    <t>-</t>
  </si>
  <si>
    <t>Исполнено за 2022 год</t>
  </si>
  <si>
    <t>причинами роста послужило увеличение заработной платы на 10% с 01.07 2022 и выплатой отпускных за январь 2023г.</t>
  </si>
  <si>
    <t>снижение расходов связано с вакантными должностями Контрольно-счетной палаты в 2022 году</t>
  </si>
  <si>
    <t>значительное увеличение расходов связано с приведением в нормативное состояние автомобильных дорог общего пользования местного значения, задействованных в маршрутах движения школьных автобусов (капитальный ремонт моста "Подчерье-Вуктыл")</t>
  </si>
  <si>
    <t xml:space="preserve">рост расходов связан с увеличением расходов за выполнение работ по осуществлению регулярных пассажирских перевозок автомобильным транспортом, а также выполнением пассажирских перевозок аэровездеходом "Нерпа" - Вуктыл" (маломерное судно) в труднодоступные населенные пункты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</si>
</sst>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"/>
    <numFmt numFmtId="181" formatCode="#,###.00"/>
    <numFmt numFmtId="182" formatCode="#,###.##000"/>
    <numFmt numFmtId="183" formatCode="#,##0.00000"/>
    <numFmt numFmtId="184" formatCode="#,###.##0000"/>
    <numFmt numFmtId="185" formatCode="#,###.##00"/>
    <numFmt numFmtId="186" formatCode="#,###.##0"/>
    <numFmt numFmtId="187" formatCode="#,###.##"/>
  </numFmts>
  <fonts count="52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8.5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2" fillId="20" borderId="1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6" applyNumberFormat="0" applyAlignment="0" applyProtection="0"/>
    <xf numFmtId="0" fontId="36" fillId="28" borderId="7" applyNumberFormat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>
      <alignment horizontal="center" vertical="top" wrapText="1"/>
    </xf>
    <xf numFmtId="49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>
      <alignment horizontal="center"/>
    </xf>
    <xf numFmtId="182" fontId="5" fillId="34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" fontId="4" fillId="34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180" fontId="4" fillId="34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>
      <alignment horizontal="center" vertical="top" wrapText="1"/>
    </xf>
    <xf numFmtId="4" fontId="5" fillId="34" borderId="15" xfId="0" applyNumberFormat="1" applyFont="1" applyFill="1" applyBorder="1" applyAlignment="1" applyProtection="1">
      <alignment horizontal="center" vertical="center" wrapText="1"/>
      <protection/>
    </xf>
    <xf numFmtId="180" fontId="5" fillId="34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>
      <alignment horizontal="left" vertical="center" wrapText="1"/>
    </xf>
    <xf numFmtId="49" fontId="4" fillId="34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 applyProtection="1">
      <alignment horizontal="left" vertical="center"/>
      <protection/>
    </xf>
    <xf numFmtId="4" fontId="5" fillId="34" borderId="15" xfId="0" applyNumberFormat="1" applyFont="1" applyFill="1" applyBorder="1" applyAlignment="1" applyProtection="1">
      <alignment horizontal="center" vertical="center"/>
      <protection/>
    </xf>
    <xf numFmtId="180" fontId="5" fillId="34" borderId="15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top" wrapText="1"/>
    </xf>
    <xf numFmtId="187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183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183" fontId="4" fillId="0" borderId="15" xfId="0" applyNumberFormat="1" applyFont="1" applyBorder="1" applyAlignment="1" applyProtection="1">
      <alignment horizontal="center" vertical="center" wrapText="1"/>
      <protection/>
    </xf>
    <xf numFmtId="4" fontId="4" fillId="34" borderId="15" xfId="38" applyNumberFormat="1" applyFont="1" applyFill="1" applyBorder="1" applyAlignment="1" applyProtection="1">
      <alignment horizontal="center" vertical="center" shrinkToFit="1"/>
      <protection/>
    </xf>
    <xf numFmtId="4" fontId="4" fillId="34" borderId="15" xfId="60" applyNumberFormat="1" applyFont="1" applyFill="1" applyBorder="1" applyAlignment="1" applyProtection="1">
      <alignment horizontal="center" vertical="center" wrapText="1"/>
      <protection/>
    </xf>
    <xf numFmtId="4" fontId="4" fillId="34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80" fontId="5" fillId="0" borderId="15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top" wrapText="1"/>
    </xf>
    <xf numFmtId="183" fontId="4" fillId="34" borderId="15" xfId="0" applyNumberFormat="1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1"/>
  <sheetViews>
    <sheetView showGridLines="0" tabSelected="1" zoomScale="80" zoomScaleNormal="80" zoomScaleSheetLayoutView="87" workbookViewId="0" topLeftCell="A34">
      <selection activeCell="H39" sqref="H39"/>
    </sheetView>
  </sheetViews>
  <sheetFormatPr defaultColWidth="9.140625" defaultRowHeight="12.75" customHeight="1" outlineLevelRow="1"/>
  <cols>
    <col min="1" max="1" width="32.57421875" style="32" customWidth="1"/>
    <col min="2" max="2" width="17.140625" style="32" customWidth="1"/>
    <col min="3" max="3" width="22.57421875" style="32" customWidth="1"/>
    <col min="4" max="5" width="20.421875" style="32" bestFit="1" customWidth="1"/>
    <col min="6" max="6" width="19.140625" style="32" bestFit="1" customWidth="1"/>
    <col min="7" max="7" width="16.00390625" style="32" customWidth="1"/>
    <col min="8" max="8" width="96.8515625" style="32" customWidth="1"/>
    <col min="9" max="16384" width="9.140625" style="32" customWidth="1"/>
  </cols>
  <sheetData>
    <row r="1" spans="1:8" ht="52.5" customHeight="1">
      <c r="A1" s="46" t="s">
        <v>96</v>
      </c>
      <c r="B1" s="46"/>
      <c r="C1" s="46"/>
      <c r="D1" s="46"/>
      <c r="E1" s="46"/>
      <c r="F1" s="46"/>
      <c r="G1" s="46"/>
      <c r="H1" s="46"/>
    </row>
    <row r="2" spans="2:8" ht="15.75">
      <c r="B2" s="1"/>
      <c r="C2" s="1"/>
      <c r="D2" s="1"/>
      <c r="E2" s="1"/>
      <c r="F2" s="1"/>
      <c r="G2" s="2"/>
      <c r="H2" s="3" t="s">
        <v>0</v>
      </c>
    </row>
    <row r="3" spans="1:8" ht="63" customHeight="1">
      <c r="A3" s="49" t="s">
        <v>1</v>
      </c>
      <c r="B3" s="49" t="s">
        <v>2</v>
      </c>
      <c r="C3" s="50" t="s">
        <v>97</v>
      </c>
      <c r="D3" s="50" t="s">
        <v>98</v>
      </c>
      <c r="E3" s="49" t="s">
        <v>100</v>
      </c>
      <c r="F3" s="47" t="s">
        <v>3</v>
      </c>
      <c r="G3" s="47"/>
      <c r="H3" s="51" t="s">
        <v>4</v>
      </c>
    </row>
    <row r="4" spans="1:8" ht="15.75">
      <c r="A4" s="49"/>
      <c r="B4" s="49"/>
      <c r="C4" s="50"/>
      <c r="D4" s="50"/>
      <c r="E4" s="49"/>
      <c r="F4" s="6" t="s">
        <v>5</v>
      </c>
      <c r="G4" s="6" t="s">
        <v>6</v>
      </c>
      <c r="H4" s="51"/>
    </row>
    <row r="5" spans="1:8" ht="15.7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7">
        <v>6</v>
      </c>
      <c r="G5" s="7">
        <v>7</v>
      </c>
      <c r="H5" s="5" t="s">
        <v>12</v>
      </c>
    </row>
    <row r="6" spans="1:8" ht="31.5">
      <c r="A6" s="33" t="s">
        <v>13</v>
      </c>
      <c r="B6" s="4" t="s">
        <v>14</v>
      </c>
      <c r="C6" s="15">
        <f>C8+C9+C10+C11+C12+C7</f>
        <v>111869766.52999999</v>
      </c>
      <c r="D6" s="15">
        <f>D8+D9+D10+D11+D12+D7</f>
        <v>125667260.18</v>
      </c>
      <c r="E6" s="15">
        <f>E8+E9+E10+E11+E12+E7</f>
        <v>119562072.86</v>
      </c>
      <c r="F6" s="8">
        <f>F8+F9+F10+F11+F12+F7</f>
        <v>7692306.330000002</v>
      </c>
      <c r="G6" s="16">
        <f aca="true" t="shared" si="0" ref="G6:G11">E6/C6-100%</f>
        <v>0.0687612620335376</v>
      </c>
      <c r="H6" s="9" t="s">
        <v>15</v>
      </c>
    </row>
    <row r="7" spans="1:8" ht="74.25" customHeight="1">
      <c r="A7" s="34" t="s">
        <v>16</v>
      </c>
      <c r="B7" s="10" t="s">
        <v>17</v>
      </c>
      <c r="C7" s="11">
        <v>3267209.27</v>
      </c>
      <c r="D7" s="11">
        <v>4674492.5</v>
      </c>
      <c r="E7" s="43">
        <v>4674292.5</v>
      </c>
      <c r="F7" s="11">
        <f>E7-C7</f>
        <v>1407083.23</v>
      </c>
      <c r="G7" s="13">
        <f>E7/C7-100%</f>
        <v>0.4306682289745094</v>
      </c>
      <c r="H7" s="17" t="s">
        <v>101</v>
      </c>
    </row>
    <row r="8" spans="1:8" ht="104.25" customHeight="1" outlineLevel="1">
      <c r="A8" s="12" t="s">
        <v>18</v>
      </c>
      <c r="B8" s="10" t="s">
        <v>19</v>
      </c>
      <c r="C8" s="11">
        <v>50000</v>
      </c>
      <c r="D8" s="11">
        <v>50000</v>
      </c>
      <c r="E8" s="43">
        <v>50000</v>
      </c>
      <c r="F8" s="11">
        <f>E8-C8</f>
        <v>0</v>
      </c>
      <c r="G8" s="13">
        <f t="shared" si="0"/>
        <v>0</v>
      </c>
      <c r="H8" s="14" t="s">
        <v>15</v>
      </c>
    </row>
    <row r="9" spans="1:8" ht="133.5" customHeight="1" outlineLevel="1">
      <c r="A9" s="12" t="s">
        <v>20</v>
      </c>
      <c r="B9" s="10" t="s">
        <v>21</v>
      </c>
      <c r="C9" s="11">
        <v>73627131.63</v>
      </c>
      <c r="D9" s="11">
        <v>80596656.75</v>
      </c>
      <c r="E9" s="43">
        <v>75504993.27</v>
      </c>
      <c r="F9" s="11">
        <f>E9-C9</f>
        <v>1877861.6400000006</v>
      </c>
      <c r="G9" s="13">
        <f t="shared" si="0"/>
        <v>0.02550502238002239</v>
      </c>
      <c r="H9" s="14" t="s">
        <v>99</v>
      </c>
    </row>
    <row r="10" spans="1:8" ht="84" customHeight="1" outlineLevel="1">
      <c r="A10" s="12" t="s">
        <v>22</v>
      </c>
      <c r="B10" s="10" t="s">
        <v>23</v>
      </c>
      <c r="C10" s="11">
        <v>11714080.33</v>
      </c>
      <c r="D10" s="11">
        <v>11539162.34</v>
      </c>
      <c r="E10" s="43">
        <v>11035617.42</v>
      </c>
      <c r="F10" s="31">
        <f>E10-C10</f>
        <v>-678462.9100000001</v>
      </c>
      <c r="G10" s="13">
        <f t="shared" si="0"/>
        <v>-0.057918580962983746</v>
      </c>
      <c r="H10" s="14" t="s">
        <v>102</v>
      </c>
    </row>
    <row r="11" spans="1:8" ht="40.5" customHeight="1" outlineLevel="1">
      <c r="A11" s="12" t="s">
        <v>24</v>
      </c>
      <c r="B11" s="10" t="s">
        <v>25</v>
      </c>
      <c r="C11" s="11">
        <v>800000</v>
      </c>
      <c r="D11" s="11">
        <v>218152</v>
      </c>
      <c r="E11" s="43">
        <v>0</v>
      </c>
      <c r="F11" s="11">
        <f>E11-C11</f>
        <v>-800000</v>
      </c>
      <c r="G11" s="13">
        <f t="shared" si="0"/>
        <v>-1</v>
      </c>
      <c r="H11" s="40" t="s">
        <v>99</v>
      </c>
    </row>
    <row r="12" spans="1:8" ht="50.25" customHeight="1" outlineLevel="1">
      <c r="A12" s="12" t="s">
        <v>26</v>
      </c>
      <c r="B12" s="10" t="s">
        <v>27</v>
      </c>
      <c r="C12" s="11">
        <v>22411345.3</v>
      </c>
      <c r="D12" s="11">
        <v>28588796.59</v>
      </c>
      <c r="E12" s="43">
        <v>28297169.67</v>
      </c>
      <c r="F12" s="11">
        <f aca="true" t="shared" si="1" ref="F12:F45">E12-C12</f>
        <v>5885824.370000001</v>
      </c>
      <c r="G12" s="13">
        <f aca="true" t="shared" si="2" ref="G12:G35">E12/C12-100%</f>
        <v>0.2626269994599566</v>
      </c>
      <c r="H12" s="14" t="s">
        <v>15</v>
      </c>
    </row>
    <row r="13" spans="1:8" ht="72.75" customHeight="1">
      <c r="A13" s="35" t="s">
        <v>28</v>
      </c>
      <c r="B13" s="23" t="s">
        <v>29</v>
      </c>
      <c r="C13" s="15">
        <f>C14+C16+C15</f>
        <v>2088841.74</v>
      </c>
      <c r="D13" s="15">
        <f>D14+D16+D15</f>
        <v>1460959.78</v>
      </c>
      <c r="E13" s="15">
        <f>E14+E16+E15</f>
        <v>1403363.66</v>
      </c>
      <c r="F13" s="24">
        <f t="shared" si="1"/>
        <v>-685478.0800000001</v>
      </c>
      <c r="G13" s="25">
        <f t="shared" si="2"/>
        <v>-0.3281618070309147</v>
      </c>
      <c r="H13" s="26" t="s">
        <v>15</v>
      </c>
    </row>
    <row r="14" spans="1:8" ht="84.75" customHeight="1" outlineLevel="1">
      <c r="A14" s="27" t="s">
        <v>30</v>
      </c>
      <c r="B14" s="28" t="s">
        <v>31</v>
      </c>
      <c r="C14" s="11">
        <v>578710</v>
      </c>
      <c r="D14" s="11">
        <v>355171.26</v>
      </c>
      <c r="E14" s="43">
        <v>324665.16</v>
      </c>
      <c r="F14" s="22">
        <f t="shared" si="1"/>
        <v>-254044.84000000003</v>
      </c>
      <c r="G14" s="29">
        <f t="shared" si="2"/>
        <v>-0.43898470736638395</v>
      </c>
      <c r="H14" s="39" t="s">
        <v>99</v>
      </c>
    </row>
    <row r="15" spans="1:8" ht="45.75" customHeight="1" outlineLevel="1">
      <c r="A15" s="27" t="s">
        <v>95</v>
      </c>
      <c r="B15" s="28" t="s">
        <v>94</v>
      </c>
      <c r="C15" s="11">
        <v>1360131.74</v>
      </c>
      <c r="D15" s="11">
        <v>955788.52</v>
      </c>
      <c r="E15" s="43">
        <v>928698.5</v>
      </c>
      <c r="F15" s="22">
        <f>E15-C15</f>
        <v>-431433.24</v>
      </c>
      <c r="G15" s="29">
        <f>E15/C15-100%</f>
        <v>-0.3171995971507877</v>
      </c>
      <c r="H15" s="39" t="s">
        <v>99</v>
      </c>
    </row>
    <row r="16" spans="1:8" ht="72" customHeight="1">
      <c r="A16" s="27" t="s">
        <v>32</v>
      </c>
      <c r="B16" s="28" t="s">
        <v>33</v>
      </c>
      <c r="C16" s="11">
        <v>150000</v>
      </c>
      <c r="D16" s="11">
        <v>150000</v>
      </c>
      <c r="E16" s="43">
        <v>150000</v>
      </c>
      <c r="F16" s="22">
        <f t="shared" si="1"/>
        <v>0</v>
      </c>
      <c r="G16" s="29">
        <f>E16/C16-100%</f>
        <v>0</v>
      </c>
      <c r="H16" s="30" t="s">
        <v>15</v>
      </c>
    </row>
    <row r="17" spans="1:8" ht="37.5" customHeight="1" outlineLevel="1">
      <c r="A17" s="33" t="s">
        <v>34</v>
      </c>
      <c r="B17" s="4" t="s">
        <v>35</v>
      </c>
      <c r="C17" s="15">
        <f>C18+C19+C20+C21</f>
        <v>18910013.009999998</v>
      </c>
      <c r="D17" s="15">
        <f>D18+D19+D20+D21</f>
        <v>86231947.06</v>
      </c>
      <c r="E17" s="15">
        <f>E18+E19+E20+E21</f>
        <v>85798570.54</v>
      </c>
      <c r="F17" s="15">
        <f t="shared" si="1"/>
        <v>66888557.53000001</v>
      </c>
      <c r="G17" s="16">
        <f t="shared" si="2"/>
        <v>3.5372031470643615</v>
      </c>
      <c r="H17" s="9" t="s">
        <v>15</v>
      </c>
    </row>
    <row r="18" spans="1:8" ht="31.5" outlineLevel="1">
      <c r="A18" s="17" t="s">
        <v>36</v>
      </c>
      <c r="B18" s="10" t="s">
        <v>37</v>
      </c>
      <c r="C18" s="11">
        <v>155700</v>
      </c>
      <c r="D18" s="11">
        <v>130844</v>
      </c>
      <c r="E18" s="43">
        <v>130844</v>
      </c>
      <c r="F18" s="11">
        <f t="shared" si="1"/>
        <v>-24856</v>
      </c>
      <c r="G18" s="13">
        <f t="shared" si="2"/>
        <v>-0.15964033397559407</v>
      </c>
      <c r="H18" s="40" t="s">
        <v>99</v>
      </c>
    </row>
    <row r="19" spans="1:8" ht="68.25" customHeight="1" outlineLevel="1">
      <c r="A19" s="12" t="s">
        <v>38</v>
      </c>
      <c r="B19" s="10" t="s">
        <v>39</v>
      </c>
      <c r="C19" s="11">
        <v>4331544.26</v>
      </c>
      <c r="D19" s="11">
        <v>9935782.26</v>
      </c>
      <c r="E19" s="43">
        <v>9502405.75</v>
      </c>
      <c r="F19" s="11">
        <f t="shared" si="1"/>
        <v>5170861.49</v>
      </c>
      <c r="G19" s="13">
        <f t="shared" si="2"/>
        <v>1.1937685914353326</v>
      </c>
      <c r="H19" s="52" t="s">
        <v>104</v>
      </c>
    </row>
    <row r="20" spans="1:8" ht="51.75" customHeight="1" outlineLevel="1">
      <c r="A20" s="12" t="s">
        <v>40</v>
      </c>
      <c r="B20" s="10" t="s">
        <v>41</v>
      </c>
      <c r="C20" s="11">
        <v>12137053.7</v>
      </c>
      <c r="D20" s="11">
        <v>73988732.66</v>
      </c>
      <c r="E20" s="43">
        <v>73988732.65</v>
      </c>
      <c r="F20" s="11">
        <f t="shared" si="1"/>
        <v>61851678.95</v>
      </c>
      <c r="G20" s="13">
        <f t="shared" si="2"/>
        <v>5.096103261864946</v>
      </c>
      <c r="H20" s="53" t="s">
        <v>103</v>
      </c>
    </row>
    <row r="21" spans="1:8" ht="31.5">
      <c r="A21" s="12" t="s">
        <v>42</v>
      </c>
      <c r="B21" s="10" t="s">
        <v>43</v>
      </c>
      <c r="C21" s="11">
        <v>2285715.05</v>
      </c>
      <c r="D21" s="11">
        <v>2176588.14</v>
      </c>
      <c r="E21" s="43">
        <v>2176588.14</v>
      </c>
      <c r="F21" s="11">
        <f t="shared" si="1"/>
        <v>-109126.90999999968</v>
      </c>
      <c r="G21" s="13">
        <f t="shared" si="2"/>
        <v>-0.04774300716093183</v>
      </c>
      <c r="H21" s="40" t="s">
        <v>99</v>
      </c>
    </row>
    <row r="22" spans="1:8" ht="47.25" outlineLevel="1">
      <c r="A22" s="33" t="s">
        <v>44</v>
      </c>
      <c r="B22" s="4" t="s">
        <v>45</v>
      </c>
      <c r="C22" s="15">
        <f>C23+C24+C25+C26</f>
        <v>67219922.71000001</v>
      </c>
      <c r="D22" s="15">
        <f>D23+D24+D25+D26</f>
        <v>129674386.32</v>
      </c>
      <c r="E22" s="15">
        <f>E23+E24+E25+E26</f>
        <v>119150891.15</v>
      </c>
      <c r="F22" s="15">
        <f t="shared" si="1"/>
        <v>51930968.44</v>
      </c>
      <c r="G22" s="16">
        <f t="shared" si="2"/>
        <v>0.7725532304468785</v>
      </c>
      <c r="H22" s="9" t="s">
        <v>15</v>
      </c>
    </row>
    <row r="23" spans="1:8" ht="20.25" customHeight="1" outlineLevel="1">
      <c r="A23" s="34" t="s">
        <v>46</v>
      </c>
      <c r="B23" s="10" t="s">
        <v>47</v>
      </c>
      <c r="C23" s="11">
        <v>5346073.72</v>
      </c>
      <c r="D23" s="11">
        <v>8305067.55</v>
      </c>
      <c r="E23" s="44">
        <v>7232941.11</v>
      </c>
      <c r="F23" s="11">
        <f t="shared" si="1"/>
        <v>1886867.3900000006</v>
      </c>
      <c r="G23" s="13">
        <f t="shared" si="2"/>
        <v>0.3529445138291136</v>
      </c>
      <c r="H23" s="9" t="s">
        <v>15</v>
      </c>
    </row>
    <row r="24" spans="1:8" ht="20.25" customHeight="1" outlineLevel="1">
      <c r="A24" s="12" t="s">
        <v>48</v>
      </c>
      <c r="B24" s="10" t="s">
        <v>49</v>
      </c>
      <c r="C24" s="11">
        <v>6864002.14</v>
      </c>
      <c r="D24" s="11">
        <v>29769856.86</v>
      </c>
      <c r="E24" s="43">
        <v>21720399.93</v>
      </c>
      <c r="F24" s="11">
        <f t="shared" si="1"/>
        <v>14856397.79</v>
      </c>
      <c r="G24" s="13">
        <f t="shared" si="2"/>
        <v>2.1643929426280746</v>
      </c>
      <c r="H24" s="9" t="s">
        <v>15</v>
      </c>
    </row>
    <row r="25" spans="1:8" ht="20.25" customHeight="1" outlineLevel="1">
      <c r="A25" s="12" t="s">
        <v>50</v>
      </c>
      <c r="B25" s="10" t="s">
        <v>51</v>
      </c>
      <c r="C25" s="11">
        <v>25708194.5</v>
      </c>
      <c r="D25" s="11">
        <v>41567773.3</v>
      </c>
      <c r="E25" s="43">
        <v>40280468.45</v>
      </c>
      <c r="F25" s="11">
        <f t="shared" si="1"/>
        <v>14572273.950000003</v>
      </c>
      <c r="G25" s="13">
        <f t="shared" si="2"/>
        <v>0.5668338144088649</v>
      </c>
      <c r="H25" s="9" t="s">
        <v>15</v>
      </c>
    </row>
    <row r="26" spans="1:8" ht="47.25">
      <c r="A26" s="12" t="s">
        <v>52</v>
      </c>
      <c r="B26" s="10" t="s">
        <v>53</v>
      </c>
      <c r="C26" s="11">
        <v>29301652.35</v>
      </c>
      <c r="D26" s="11">
        <v>50031688.61</v>
      </c>
      <c r="E26" s="43">
        <v>49917081.66</v>
      </c>
      <c r="F26" s="11">
        <f t="shared" si="1"/>
        <v>20615429.309999995</v>
      </c>
      <c r="G26" s="13">
        <f t="shared" si="2"/>
        <v>0.7035585933432862</v>
      </c>
      <c r="H26" s="9" t="s">
        <v>15</v>
      </c>
    </row>
    <row r="27" spans="1:8" ht="28.5" customHeight="1" outlineLevel="1">
      <c r="A27" s="36" t="s">
        <v>54</v>
      </c>
      <c r="B27" s="4" t="s">
        <v>55</v>
      </c>
      <c r="C27" s="15">
        <f>C28+C29+C30+C31+C32</f>
        <v>359255618.41</v>
      </c>
      <c r="D27" s="15">
        <f>D28+D29+D30+D31+D32</f>
        <v>398827677.88</v>
      </c>
      <c r="E27" s="15">
        <f>E28+E29+E30+E31+E32</f>
        <v>392659880.92</v>
      </c>
      <c r="F27" s="15">
        <f t="shared" si="1"/>
        <v>33404262.50999999</v>
      </c>
      <c r="G27" s="16">
        <f t="shared" si="2"/>
        <v>0.09298187919187217</v>
      </c>
      <c r="H27" s="9" t="s">
        <v>15</v>
      </c>
    </row>
    <row r="28" spans="1:8" ht="21.75" customHeight="1" outlineLevel="1">
      <c r="A28" s="12" t="s">
        <v>56</v>
      </c>
      <c r="B28" s="10" t="s">
        <v>57</v>
      </c>
      <c r="C28" s="11">
        <v>98910599.25</v>
      </c>
      <c r="D28" s="11">
        <v>106989044.34</v>
      </c>
      <c r="E28" s="43">
        <v>104652091.16</v>
      </c>
      <c r="F28" s="11">
        <f t="shared" si="1"/>
        <v>5741491.909999996</v>
      </c>
      <c r="G28" s="13">
        <f t="shared" si="2"/>
        <v>0.05804728667640746</v>
      </c>
      <c r="H28" s="9" t="s">
        <v>15</v>
      </c>
    </row>
    <row r="29" spans="1:8" ht="21.75" customHeight="1" outlineLevel="1">
      <c r="A29" s="12" t="s">
        <v>58</v>
      </c>
      <c r="B29" s="10" t="s">
        <v>59</v>
      </c>
      <c r="C29" s="11">
        <v>202970395.54</v>
      </c>
      <c r="D29" s="11">
        <v>214677496.8</v>
      </c>
      <c r="E29" s="43">
        <v>211472807.78</v>
      </c>
      <c r="F29" s="11">
        <f t="shared" si="1"/>
        <v>8502412.24000001</v>
      </c>
      <c r="G29" s="13">
        <f t="shared" si="2"/>
        <v>0.0418899131441286</v>
      </c>
      <c r="H29" s="9" t="s">
        <v>15</v>
      </c>
    </row>
    <row r="30" spans="1:8" ht="31.5" outlineLevel="1">
      <c r="A30" s="12" t="s">
        <v>60</v>
      </c>
      <c r="B30" s="10" t="s">
        <v>61</v>
      </c>
      <c r="C30" s="11">
        <v>48964058.54</v>
      </c>
      <c r="D30" s="11">
        <v>68036372.7</v>
      </c>
      <c r="E30" s="43">
        <v>67476025.19</v>
      </c>
      <c r="F30" s="11">
        <f t="shared" si="1"/>
        <v>18511966.65</v>
      </c>
      <c r="G30" s="13">
        <f t="shared" si="2"/>
        <v>0.37807255366458437</v>
      </c>
      <c r="H30" s="9" t="s">
        <v>15</v>
      </c>
    </row>
    <row r="31" spans="1:8" ht="31.5" customHeight="1">
      <c r="A31" s="12" t="s">
        <v>62</v>
      </c>
      <c r="B31" s="10" t="s">
        <v>63</v>
      </c>
      <c r="C31" s="45">
        <v>1141166.67</v>
      </c>
      <c r="D31" s="11">
        <v>1117591.35</v>
      </c>
      <c r="E31" s="43">
        <v>1117591.35</v>
      </c>
      <c r="F31" s="11">
        <f t="shared" si="1"/>
        <v>-23575.319999999832</v>
      </c>
      <c r="G31" s="13">
        <f t="shared" si="2"/>
        <v>-0.02065896298916603</v>
      </c>
      <c r="H31" s="39" t="s">
        <v>99</v>
      </c>
    </row>
    <row r="32" spans="1:8" ht="43.5" customHeight="1" outlineLevel="1">
      <c r="A32" s="12" t="s">
        <v>64</v>
      </c>
      <c r="B32" s="10" t="s">
        <v>65</v>
      </c>
      <c r="C32" s="11">
        <v>7269398.41</v>
      </c>
      <c r="D32" s="11">
        <v>8007172.69</v>
      </c>
      <c r="E32" s="43">
        <v>7941365.44</v>
      </c>
      <c r="F32" s="11">
        <f t="shared" si="1"/>
        <v>671967.0300000003</v>
      </c>
      <c r="G32" s="13">
        <f t="shared" si="2"/>
        <v>0.09243777711724022</v>
      </c>
      <c r="H32" s="41" t="s">
        <v>99</v>
      </c>
    </row>
    <row r="33" spans="1:8" ht="31.5" outlineLevel="1">
      <c r="A33" s="35" t="s">
        <v>66</v>
      </c>
      <c r="B33" s="23" t="s">
        <v>67</v>
      </c>
      <c r="C33" s="15">
        <f>C34+C35</f>
        <v>54077331.98</v>
      </c>
      <c r="D33" s="15">
        <f>D34+D35</f>
        <v>72328100.14</v>
      </c>
      <c r="E33" s="15">
        <f>E34+E35</f>
        <v>69562992.48</v>
      </c>
      <c r="F33" s="24">
        <f t="shared" si="1"/>
        <v>15485660.500000007</v>
      </c>
      <c r="G33" s="25">
        <f t="shared" si="2"/>
        <v>0.28636140010988775</v>
      </c>
      <c r="H33" s="26" t="s">
        <v>15</v>
      </c>
    </row>
    <row r="34" spans="1:8" ht="15.75">
      <c r="A34" s="27" t="s">
        <v>68</v>
      </c>
      <c r="B34" s="28" t="s">
        <v>69</v>
      </c>
      <c r="C34" s="11">
        <v>53608731.98</v>
      </c>
      <c r="D34" s="11">
        <v>71876855.02</v>
      </c>
      <c r="E34" s="43">
        <v>69120176.31</v>
      </c>
      <c r="F34" s="22">
        <f t="shared" si="1"/>
        <v>15511444.330000006</v>
      </c>
      <c r="G34" s="29">
        <f t="shared" si="2"/>
        <v>0.2893454808031444</v>
      </c>
      <c r="H34" s="26" t="s">
        <v>15</v>
      </c>
    </row>
    <row r="35" spans="1:8" ht="42" customHeight="1" outlineLevel="1">
      <c r="A35" s="27" t="s">
        <v>70</v>
      </c>
      <c r="B35" s="28" t="s">
        <v>71</v>
      </c>
      <c r="C35" s="11">
        <v>468600</v>
      </c>
      <c r="D35" s="11">
        <v>451245.12</v>
      </c>
      <c r="E35" s="43">
        <v>442816.17</v>
      </c>
      <c r="F35" s="22">
        <f t="shared" si="1"/>
        <v>-25783.830000000016</v>
      </c>
      <c r="G35" s="29">
        <f t="shared" si="2"/>
        <v>-0.05502311139564664</v>
      </c>
      <c r="H35" s="37" t="s">
        <v>99</v>
      </c>
    </row>
    <row r="36" spans="1:8" ht="31.5" customHeight="1" outlineLevel="1">
      <c r="A36" s="36" t="s">
        <v>72</v>
      </c>
      <c r="B36" s="4" t="s">
        <v>73</v>
      </c>
      <c r="C36" s="15">
        <f>C37+C38+C39+C40</f>
        <v>12293455.440000001</v>
      </c>
      <c r="D36" s="15">
        <f>D37+D38+D39+D40</f>
        <v>12336242.53</v>
      </c>
      <c r="E36" s="15">
        <f>E37+E38+E39+E40</f>
        <v>10856850.459999999</v>
      </c>
      <c r="F36" s="15">
        <f t="shared" si="1"/>
        <v>-1436604.9800000023</v>
      </c>
      <c r="G36" s="16">
        <f aca="true" t="shared" si="3" ref="G36:G42">E36/C36-100%</f>
        <v>-0.11685933113041824</v>
      </c>
      <c r="H36" s="9" t="s">
        <v>15</v>
      </c>
    </row>
    <row r="37" spans="1:8" ht="15.75" outlineLevel="1">
      <c r="A37" s="12" t="s">
        <v>74</v>
      </c>
      <c r="B37" s="10" t="s">
        <v>75</v>
      </c>
      <c r="C37" s="11">
        <v>8363071.44</v>
      </c>
      <c r="D37" s="11">
        <v>8511318.42</v>
      </c>
      <c r="E37" s="43">
        <v>8511318.35</v>
      </c>
      <c r="F37" s="11">
        <f t="shared" si="1"/>
        <v>148246.90999999922</v>
      </c>
      <c r="G37" s="13">
        <f t="shared" si="3"/>
        <v>0.01772637135334576</v>
      </c>
      <c r="H37" s="9" t="s">
        <v>15</v>
      </c>
    </row>
    <row r="38" spans="1:8" ht="41.25" customHeight="1">
      <c r="A38" s="12" t="s">
        <v>76</v>
      </c>
      <c r="B38" s="10" t="s">
        <v>77</v>
      </c>
      <c r="C38" s="11">
        <v>1672784</v>
      </c>
      <c r="D38" s="11">
        <v>2168972</v>
      </c>
      <c r="E38" s="43">
        <v>689580</v>
      </c>
      <c r="F38" s="11">
        <f t="shared" si="1"/>
        <v>-983204</v>
      </c>
      <c r="G38" s="13">
        <f t="shared" si="3"/>
        <v>-0.5877650670977246</v>
      </c>
      <c r="H38" s="40" t="s">
        <v>99</v>
      </c>
    </row>
    <row r="39" spans="1:8" ht="28.5" customHeight="1" outlineLevel="1">
      <c r="A39" s="12" t="s">
        <v>78</v>
      </c>
      <c r="B39" s="10" t="s">
        <v>79</v>
      </c>
      <c r="C39" s="11">
        <v>1793600</v>
      </c>
      <c r="D39" s="11">
        <v>1243600</v>
      </c>
      <c r="E39" s="44">
        <v>1243600</v>
      </c>
      <c r="F39" s="11">
        <f t="shared" si="1"/>
        <v>-550000</v>
      </c>
      <c r="G39" s="13">
        <f t="shared" si="3"/>
        <v>-0.30664585191793037</v>
      </c>
      <c r="H39" s="40" t="s">
        <v>99</v>
      </c>
    </row>
    <row r="40" spans="1:8" ht="31.5" outlineLevel="1">
      <c r="A40" s="17" t="s">
        <v>80</v>
      </c>
      <c r="B40" s="10" t="s">
        <v>81</v>
      </c>
      <c r="C40" s="11">
        <v>464000</v>
      </c>
      <c r="D40" s="11">
        <v>412352.11</v>
      </c>
      <c r="E40" s="43">
        <v>412352.11</v>
      </c>
      <c r="F40" s="11">
        <f t="shared" si="1"/>
        <v>-51647.890000000014</v>
      </c>
      <c r="G40" s="13">
        <f t="shared" si="3"/>
        <v>-0.11131010775862071</v>
      </c>
      <c r="H40" s="9" t="s">
        <v>15</v>
      </c>
    </row>
    <row r="41" spans="1:8" ht="31.5" outlineLevel="1">
      <c r="A41" s="33" t="s">
        <v>82</v>
      </c>
      <c r="B41" s="4" t="s">
        <v>83</v>
      </c>
      <c r="C41" s="15">
        <f>C42+C43</f>
        <v>470000</v>
      </c>
      <c r="D41" s="15">
        <f>D42+D43</f>
        <v>470000</v>
      </c>
      <c r="E41" s="15">
        <f>E42+E43</f>
        <v>451711.86</v>
      </c>
      <c r="F41" s="15">
        <f t="shared" si="1"/>
        <v>-18288.140000000014</v>
      </c>
      <c r="G41" s="16">
        <f t="shared" si="3"/>
        <v>-0.038910936170212795</v>
      </c>
      <c r="H41" s="9" t="s">
        <v>15</v>
      </c>
    </row>
    <row r="42" spans="1:8" ht="15.75">
      <c r="A42" s="12" t="s">
        <v>84</v>
      </c>
      <c r="B42" s="10" t="s">
        <v>85</v>
      </c>
      <c r="C42" s="11">
        <v>115000</v>
      </c>
      <c r="D42" s="11">
        <v>115000</v>
      </c>
      <c r="E42" s="43">
        <v>100005.06</v>
      </c>
      <c r="F42" s="11">
        <f t="shared" si="1"/>
        <v>-14994.940000000002</v>
      </c>
      <c r="G42" s="13">
        <f t="shared" si="3"/>
        <v>-0.13039078260869563</v>
      </c>
      <c r="H42" s="9" t="s">
        <v>15</v>
      </c>
    </row>
    <row r="43" spans="1:8" ht="48.75" customHeight="1">
      <c r="A43" s="12" t="s">
        <v>86</v>
      </c>
      <c r="B43" s="10" t="s">
        <v>87</v>
      </c>
      <c r="C43" s="11">
        <v>355000</v>
      </c>
      <c r="D43" s="11">
        <v>355000</v>
      </c>
      <c r="E43" s="43">
        <v>351706.8</v>
      </c>
      <c r="F43" s="11">
        <f t="shared" si="1"/>
        <v>-3293.2000000000116</v>
      </c>
      <c r="G43" s="13">
        <f>E43/C43-100%</f>
        <v>-0.009276619718309842</v>
      </c>
      <c r="H43" s="42" t="s">
        <v>99</v>
      </c>
    </row>
    <row r="44" spans="1:8" ht="64.5" customHeight="1">
      <c r="A44" s="33" t="s">
        <v>88</v>
      </c>
      <c r="B44" s="4" t="s">
        <v>89</v>
      </c>
      <c r="C44" s="15">
        <f>C45</f>
        <v>4437266.5</v>
      </c>
      <c r="D44" s="15">
        <f>D45</f>
        <v>2793551.81</v>
      </c>
      <c r="E44" s="15">
        <f>E45</f>
        <v>2466200.94</v>
      </c>
      <c r="F44" s="15">
        <f t="shared" si="1"/>
        <v>-1971065.56</v>
      </c>
      <c r="G44" s="16">
        <f>E44/C44-100%</f>
        <v>-0.44420716222476153</v>
      </c>
      <c r="H44" s="18" t="s">
        <v>15</v>
      </c>
    </row>
    <row r="45" spans="1:8" ht="56.25" customHeight="1">
      <c r="A45" s="12" t="s">
        <v>90</v>
      </c>
      <c r="B45" s="10" t="s">
        <v>91</v>
      </c>
      <c r="C45" s="11">
        <v>4437266.5</v>
      </c>
      <c r="D45" s="11">
        <v>2793551.81</v>
      </c>
      <c r="E45" s="43">
        <v>2466200.94</v>
      </c>
      <c r="F45" s="11">
        <f t="shared" si="1"/>
        <v>-1971065.56</v>
      </c>
      <c r="G45" s="13">
        <f>E45/C45-100%</f>
        <v>-0.44420716222476153</v>
      </c>
      <c r="H45" s="18" t="s">
        <v>15</v>
      </c>
    </row>
    <row r="46" spans="1:8" ht="28.5" customHeight="1">
      <c r="A46" s="19" t="s">
        <v>92</v>
      </c>
      <c r="B46" s="37"/>
      <c r="C46" s="20">
        <f>C6+C17+C22+C27+C33+C36+C41+C44+C13</f>
        <v>630622216.3200002</v>
      </c>
      <c r="D46" s="20">
        <f>D6+D13+D17+D22+D27+D33+D36+D44+D41</f>
        <v>829790125.6999999</v>
      </c>
      <c r="E46" s="20">
        <f>E6+E13+E17+E22+E27+E33+E36+E44+E41</f>
        <v>801912534.8700002</v>
      </c>
      <c r="F46" s="20">
        <f>F6+F13+F17+F22+F27+F33+F36+F44+F41</f>
        <v>171290318.55000004</v>
      </c>
      <c r="G46" s="21">
        <f>E46/C46-100%</f>
        <v>0.27162112928650983</v>
      </c>
      <c r="H46" s="9" t="s">
        <v>15</v>
      </c>
    </row>
    <row r="49" spans="1:9" ht="24.75" customHeight="1">
      <c r="A49" s="48" t="s">
        <v>93</v>
      </c>
      <c r="B49" s="48"/>
      <c r="C49" s="48"/>
      <c r="D49" s="48"/>
      <c r="E49" s="48"/>
      <c r="F49" s="48"/>
      <c r="G49" s="48"/>
      <c r="H49" s="48"/>
      <c r="I49" s="48"/>
    </row>
    <row r="51" ht="12.75" customHeight="1">
      <c r="F51" s="38"/>
    </row>
  </sheetData>
  <sheetProtection/>
  <mergeCells count="9">
    <mergeCell ref="A1:H1"/>
    <mergeCell ref="F3:G3"/>
    <mergeCell ref="A49:I49"/>
    <mergeCell ref="A3:A4"/>
    <mergeCell ref="B3:B4"/>
    <mergeCell ref="C3:C4"/>
    <mergeCell ref="D3:D4"/>
    <mergeCell ref="E3:E4"/>
    <mergeCell ref="H3:H4"/>
  </mergeCells>
  <printOptions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Romackaya</dc:creator>
  <cp:keywords/>
  <dc:description>POI HSSF rep:2.40.0.105</dc:description>
  <cp:lastModifiedBy>Старшинова Ксения Ивановна</cp:lastModifiedBy>
  <cp:lastPrinted>2022-03-24T12:42:49Z</cp:lastPrinted>
  <dcterms:created xsi:type="dcterms:W3CDTF">2017-04-26T07:16:44Z</dcterms:created>
  <dcterms:modified xsi:type="dcterms:W3CDTF">2023-03-27T07:15:02Z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