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210" windowWidth="14355" windowHeight="10620" activeTab="1"/>
  </bookViews>
  <sheets>
    <sheet name="Доходы+" sheetId="1" r:id="rId1"/>
    <sheet name="Расходы" sheetId="6" r:id="rId2"/>
    <sheet name="Источники+ " sheetId="5" r:id="rId3"/>
    <sheet name="_params" sheetId="4" state="hidden" r:id="rId4"/>
  </sheets>
  <definedNames>
    <definedName name="_xlnm._FilterDatabase" localSheetId="0" hidden="1">'Доходы+'!$A$20:$H$236</definedName>
    <definedName name="_xlnm._FilterDatabase" localSheetId="1" hidden="1">Расходы!$A$10:$J$379</definedName>
    <definedName name="APPT" localSheetId="0">'Доходы+'!$A$25</definedName>
    <definedName name="APPT" localSheetId="2">'Источники+ '!$A$29</definedName>
    <definedName name="APPT" localSheetId="1">Расходы!$A$19</definedName>
    <definedName name="FILE_NAME" localSheetId="0">'Доходы+'!$H$3</definedName>
    <definedName name="FIO" localSheetId="0">'Доходы+'!$D$25</definedName>
    <definedName name="FIO" localSheetId="1">Расходы!$D$19</definedName>
    <definedName name="FORM_CODE" localSheetId="0">'Доходы+'!$H$5</definedName>
    <definedName name="LAST_CELL" localSheetId="0">'Доходы+'!$F$236</definedName>
    <definedName name="LAST_CELL" localSheetId="2">'Источники+ '!$F$27</definedName>
    <definedName name="LAST_CELL" localSheetId="1">Расходы!$F$379</definedName>
    <definedName name="PARAMS" localSheetId="0">'Доходы+'!#REF!</definedName>
    <definedName name="PERIOD" localSheetId="0">'Доходы+'!$H$6</definedName>
    <definedName name="RANGE_NAMES" localSheetId="0">'Доходы+'!$H$9</definedName>
    <definedName name="RBEGIN_1" localSheetId="0">'Доходы+'!$A$19</definedName>
    <definedName name="RBEGIN_1" localSheetId="2">'Источники+ '!$A$12</definedName>
    <definedName name="RBEGIN_1" localSheetId="1">Расходы!$A$11</definedName>
    <definedName name="REG_DATE" localSheetId="0">'Доходы+'!$H$4</definedName>
    <definedName name="REND_1" localSheetId="0">'Доходы+'!$A$236</definedName>
    <definedName name="REND_1" localSheetId="2">'Источники+ '!$A$27</definedName>
    <definedName name="REND_1" localSheetId="1">Расходы!$A$381</definedName>
    <definedName name="S_520" localSheetId="2">'Источники+ '!$A$14</definedName>
    <definedName name="S_620" localSheetId="2">'Источники+ '!$A$16</definedName>
    <definedName name="S_700" localSheetId="2">'Источники+ '!$A$18</definedName>
    <definedName name="S_700A" localSheetId="2">'Источники+ '!$A$19</definedName>
    <definedName name="SIGN" localSheetId="0">'Доходы+'!$A$23:$D$26</definedName>
    <definedName name="SIGN" localSheetId="2">'Источники+ '!$A$29:$D$30</definedName>
    <definedName name="SIGN" localSheetId="1">Расходы!$A$18:$D$20</definedName>
    <definedName name="SRC_CODE" localSheetId="0">'Доходы+'!$H$8</definedName>
    <definedName name="SRC_KIND" localSheetId="0">'Доходы+'!$H$7</definedName>
    <definedName name="_xlnm.Print_Area" localSheetId="0">'Доходы+'!$A$1:$F$237</definedName>
    <definedName name="_xlnm.Print_Area" localSheetId="1">Расходы!$A$1:$F$381</definedName>
  </definedNames>
  <calcPr calcId="145621"/>
</workbook>
</file>

<file path=xl/calcChain.xml><?xml version="1.0" encoding="utf-8"?>
<calcChain xmlns="http://schemas.openxmlformats.org/spreadsheetml/2006/main">
  <c r="E173" i="1" l="1"/>
  <c r="E174" i="1"/>
  <c r="E179" i="1"/>
  <c r="E29" i="1"/>
  <c r="F20" i="5" l="1"/>
  <c r="F21" i="5"/>
  <c r="F22" i="5"/>
  <c r="F23" i="5"/>
  <c r="F24" i="5"/>
  <c r="F25" i="5"/>
  <c r="E277" i="6" l="1"/>
  <c r="F277" i="6"/>
  <c r="D277" i="6"/>
  <c r="E279" i="6"/>
  <c r="F279" i="6"/>
  <c r="D279" i="6"/>
  <c r="E256" i="6"/>
  <c r="D256" i="6"/>
  <c r="E176" i="6"/>
  <c r="D176" i="6"/>
  <c r="E187" i="6"/>
  <c r="D187" i="6"/>
  <c r="D208" i="6"/>
  <c r="E209" i="6"/>
  <c r="E208" i="6" s="1"/>
  <c r="F208" i="6" s="1"/>
  <c r="D209" i="6"/>
  <c r="F210" i="6"/>
  <c r="E104" i="6"/>
  <c r="D104" i="6"/>
  <c r="E111" i="6"/>
  <c r="D111" i="6"/>
  <c r="E21" i="6"/>
  <c r="D21" i="6"/>
  <c r="F209" i="6" l="1"/>
  <c r="F253" i="6" l="1"/>
  <c r="F160" i="6" l="1"/>
  <c r="E159" i="6"/>
  <c r="D159" i="6"/>
  <c r="D158" i="6" l="1"/>
  <c r="F142" i="6" s="1"/>
  <c r="D141" i="6"/>
  <c r="E158" i="6"/>
  <c r="E142" i="6" s="1"/>
  <c r="E141" i="6"/>
  <c r="D142" i="6"/>
  <c r="F159" i="6"/>
  <c r="E167" i="1"/>
  <c r="E225" i="1"/>
  <c r="E189" i="1"/>
  <c r="F158" i="6" l="1"/>
  <c r="F141" i="6"/>
  <c r="E15" i="5"/>
  <c r="E218" i="1" l="1"/>
  <c r="E134" i="1"/>
  <c r="E39" i="1"/>
  <c r="E24" i="1"/>
  <c r="E307" i="6" l="1"/>
  <c r="D307" i="6"/>
  <c r="F309" i="6"/>
  <c r="F308" i="6"/>
  <c r="E226" i="6"/>
  <c r="D226" i="6"/>
  <c r="E225" i="6"/>
  <c r="D225" i="6"/>
  <c r="F267" i="6"/>
  <c r="F266" i="6"/>
  <c r="E265" i="6"/>
  <c r="D265" i="6"/>
  <c r="D264" i="6" s="1"/>
  <c r="F239" i="6"/>
  <c r="E238" i="6"/>
  <c r="D238" i="6"/>
  <c r="D237" i="6" s="1"/>
  <c r="D241" i="6"/>
  <c r="F238" i="6" l="1"/>
  <c r="E237" i="6"/>
  <c r="F237" i="6" s="1"/>
  <c r="F225" i="6"/>
  <c r="F256" i="6"/>
  <c r="E33" i="1"/>
  <c r="E103" i="6" l="1"/>
  <c r="E93" i="6"/>
  <c r="E145" i="1" l="1"/>
  <c r="E130" i="1"/>
  <c r="E151" i="1" l="1"/>
  <c r="E24" i="5" l="1"/>
  <c r="E23" i="5" s="1"/>
  <c r="D22" i="5"/>
  <c r="D23" i="5"/>
  <c r="D24" i="5"/>
  <c r="E22" i="5" l="1"/>
  <c r="E67" i="1"/>
  <c r="E66" i="1" s="1"/>
  <c r="E205" i="1"/>
  <c r="E162" i="1"/>
  <c r="E158" i="1"/>
  <c r="E149" i="1"/>
  <c r="E60" i="1" l="1"/>
  <c r="E64" i="1"/>
  <c r="E18" i="6"/>
  <c r="E180" i="6" l="1"/>
  <c r="E179" i="6" s="1"/>
  <c r="D180" i="6"/>
  <c r="D179" i="6" s="1"/>
  <c r="D178" i="6" s="1"/>
  <c r="F202" i="6"/>
  <c r="E201" i="6"/>
  <c r="E200" i="6" s="1"/>
  <c r="D201" i="6"/>
  <c r="E131" i="6"/>
  <c r="D131" i="6"/>
  <c r="E132" i="6"/>
  <c r="D132" i="6"/>
  <c r="F154" i="6"/>
  <c r="F132" i="6" s="1"/>
  <c r="E152" i="6"/>
  <c r="E151" i="6" s="1"/>
  <c r="D152" i="6"/>
  <c r="F153" i="6"/>
  <c r="F131" i="6" s="1"/>
  <c r="D103" i="6"/>
  <c r="E130" i="6" l="1"/>
  <c r="E129" i="6" s="1"/>
  <c r="D130" i="6"/>
  <c r="D129" i="6" s="1"/>
  <c r="F152" i="6"/>
  <c r="F201" i="6"/>
  <c r="F130" i="6"/>
  <c r="E178" i="6"/>
  <c r="F178" i="6" s="1"/>
  <c r="F179" i="6"/>
  <c r="F180" i="6"/>
  <c r="D200" i="6"/>
  <c r="F200" i="6" s="1"/>
  <c r="D151" i="6"/>
  <c r="E229" i="1"/>
  <c r="E228" i="1" s="1"/>
  <c r="E223" i="1"/>
  <c r="E216" i="1"/>
  <c r="E214" i="1"/>
  <c r="E211" i="1"/>
  <c r="E207" i="1"/>
  <c r="E203" i="1"/>
  <c r="E201" i="1"/>
  <c r="E198" i="1"/>
  <c r="E170" i="1"/>
  <c r="E154" i="1"/>
  <c r="E147" i="1"/>
  <c r="E143" i="1"/>
  <c r="E140" i="1"/>
  <c r="F129" i="6" l="1"/>
  <c r="E200" i="1"/>
  <c r="E222" i="1"/>
  <c r="F151" i="6"/>
  <c r="E100" i="1"/>
  <c r="E99" i="1" s="1"/>
  <c r="E37" i="1" l="1"/>
  <c r="E187" i="1" l="1"/>
  <c r="E186" i="1" s="1"/>
  <c r="E111" i="1" l="1"/>
  <c r="E110" i="1" s="1"/>
  <c r="E107" i="6"/>
  <c r="D107" i="6"/>
  <c r="E135" i="6"/>
  <c r="D135" i="6"/>
  <c r="D136" i="6"/>
  <c r="F135" i="6" l="1"/>
  <c r="F107" i="6"/>
  <c r="E329" i="6"/>
  <c r="D329" i="6"/>
  <c r="E322" i="6"/>
  <c r="E360" i="6"/>
  <c r="E359" i="6" s="1"/>
  <c r="D360" i="6"/>
  <c r="D359" i="6" s="1"/>
  <c r="E289" i="6"/>
  <c r="D289" i="6"/>
  <c r="E278" i="6"/>
  <c r="E276" i="6" s="1"/>
  <c r="D278" i="6"/>
  <c r="D276" i="6" s="1"/>
  <c r="D306" i="6"/>
  <c r="E306" i="6"/>
  <c r="F278" i="6"/>
  <c r="F276" i="6" s="1"/>
  <c r="E190" i="6"/>
  <c r="F169" i="6"/>
  <c r="E163" i="6"/>
  <c r="D163" i="6"/>
  <c r="F164" i="6"/>
  <c r="F306" i="6" l="1"/>
  <c r="F307" i="6"/>
  <c r="E350" i="6"/>
  <c r="E349" i="6" s="1"/>
  <c r="D350" i="6"/>
  <c r="D349" i="6" s="1"/>
  <c r="F351" i="6"/>
  <c r="E314" i="6"/>
  <c r="E313" i="6" s="1"/>
  <c r="D314" i="6"/>
  <c r="D313" i="6" s="1"/>
  <c r="F315" i="6"/>
  <c r="F349" i="6" l="1"/>
  <c r="F350" i="6"/>
  <c r="F313" i="6"/>
  <c r="F314" i="6"/>
  <c r="E78" i="1"/>
  <c r="E169" i="1" l="1"/>
  <c r="E234" i="1"/>
  <c r="E55" i="1"/>
  <c r="E70" i="1" l="1"/>
  <c r="D358" i="6" l="1"/>
  <c r="F366" i="6"/>
  <c r="F360" i="6" s="1"/>
  <c r="F359" i="6" s="1"/>
  <c r="E365" i="6"/>
  <c r="D365" i="6"/>
  <c r="E341" i="6"/>
  <c r="E340" i="6" s="1"/>
  <c r="E339" i="6" s="1"/>
  <c r="F194" i="6"/>
  <c r="F187" i="6" s="1"/>
  <c r="E193" i="6"/>
  <c r="E186" i="6" s="1"/>
  <c r="D193" i="6"/>
  <c r="D186" i="6" s="1"/>
  <c r="E136" i="6"/>
  <c r="F146" i="6"/>
  <c r="E145" i="6"/>
  <c r="E144" i="6" s="1"/>
  <c r="D145" i="6"/>
  <c r="D144" i="6" s="1"/>
  <c r="E114" i="6"/>
  <c r="D114" i="6"/>
  <c r="F115" i="6"/>
  <c r="F144" i="6" l="1"/>
  <c r="E192" i="6"/>
  <c r="E185" i="6" s="1"/>
  <c r="F193" i="6"/>
  <c r="F186" i="6" s="1"/>
  <c r="F365" i="6"/>
  <c r="F145" i="6"/>
  <c r="D192" i="6"/>
  <c r="D185" i="6" s="1"/>
  <c r="F192" i="6" l="1"/>
  <c r="F185" i="6" s="1"/>
  <c r="E23" i="1" l="1"/>
  <c r="E104" i="1" l="1"/>
  <c r="E86" i="1"/>
  <c r="F94" i="6" l="1"/>
  <c r="F93" i="6" s="1"/>
  <c r="E29" i="6"/>
  <c r="E28" i="6" s="1"/>
  <c r="D29" i="6"/>
  <c r="D28" i="6" s="1"/>
  <c r="E324" i="6"/>
  <c r="E323" i="6" s="1"/>
  <c r="E285" i="6"/>
  <c r="D285" i="6"/>
  <c r="D303" i="6"/>
  <c r="F298" i="6"/>
  <c r="F285" i="6" s="1"/>
  <c r="E297" i="6"/>
  <c r="E296" i="6" s="1"/>
  <c r="E283" i="6" s="1"/>
  <c r="D297" i="6"/>
  <c r="D93" i="6"/>
  <c r="F61" i="6"/>
  <c r="F379" i="6"/>
  <c r="E378" i="6"/>
  <c r="D378" i="6"/>
  <c r="D377" i="6" s="1"/>
  <c r="F373" i="6"/>
  <c r="F372" i="6" s="1"/>
  <c r="E372" i="6"/>
  <c r="D372" i="6"/>
  <c r="D371" i="6" s="1"/>
  <c r="F371" i="6" s="1"/>
  <c r="F370" i="6"/>
  <c r="E369" i="6"/>
  <c r="E368" i="6" s="1"/>
  <c r="E367" i="6" s="1"/>
  <c r="D369" i="6"/>
  <c r="F364" i="6"/>
  <c r="E363" i="6"/>
  <c r="D363" i="6"/>
  <c r="D362" i="6" s="1"/>
  <c r="D361" i="6" s="1"/>
  <c r="E358" i="6"/>
  <c r="E357" i="6" s="1"/>
  <c r="E356" i="6" s="1"/>
  <c r="E355" i="6"/>
  <c r="E354" i="6" s="1"/>
  <c r="E353" i="6" s="1"/>
  <c r="D355" i="6"/>
  <c r="D354" i="6" s="1"/>
  <c r="F348" i="6"/>
  <c r="E347" i="6"/>
  <c r="D347" i="6"/>
  <c r="F346" i="6"/>
  <c r="E345" i="6"/>
  <c r="E344" i="6" s="1"/>
  <c r="D345" i="6"/>
  <c r="D344" i="6" s="1"/>
  <c r="F342" i="6"/>
  <c r="F329" i="6" s="1"/>
  <c r="D341" i="6"/>
  <c r="F341" i="6" s="1"/>
  <c r="F338" i="6"/>
  <c r="F337" i="6"/>
  <c r="F324" i="6" s="1"/>
  <c r="E336" i="6"/>
  <c r="E335" i="6" s="1"/>
  <c r="E334" i="6" s="1"/>
  <c r="D336" i="6"/>
  <c r="D335" i="6" s="1"/>
  <c r="D334" i="6" s="1"/>
  <c r="F333" i="6"/>
  <c r="E332" i="6"/>
  <c r="D332" i="6"/>
  <c r="D331" i="6" s="1"/>
  <c r="D330" i="6" s="1"/>
  <c r="E328" i="6"/>
  <c r="E327" i="6" s="1"/>
  <c r="D328" i="6"/>
  <c r="E326" i="6"/>
  <c r="D326" i="6"/>
  <c r="E325" i="6"/>
  <c r="D325" i="6"/>
  <c r="D324" i="6"/>
  <c r="D322" i="6"/>
  <c r="D321" i="6" s="1"/>
  <c r="E321" i="6"/>
  <c r="E319" i="6"/>
  <c r="E318" i="6" s="1"/>
  <c r="E317" i="6" s="1"/>
  <c r="D319" i="6"/>
  <c r="F312" i="6"/>
  <c r="E311" i="6"/>
  <c r="E310" i="6" s="1"/>
  <c r="E305" i="6" s="1"/>
  <c r="D311" i="6"/>
  <c r="D310" i="6" s="1"/>
  <c r="D305" i="6" s="1"/>
  <c r="F304" i="6"/>
  <c r="E303" i="6"/>
  <c r="F302" i="6"/>
  <c r="F301" i="6"/>
  <c r="E300" i="6"/>
  <c r="D300" i="6"/>
  <c r="F295" i="6"/>
  <c r="E294" i="6"/>
  <c r="D294" i="6"/>
  <c r="D293" i="6" s="1"/>
  <c r="E291" i="6"/>
  <c r="D291" i="6"/>
  <c r="D290" i="6" s="1"/>
  <c r="E290" i="6"/>
  <c r="E288" i="6"/>
  <c r="D288" i="6"/>
  <c r="E282" i="6"/>
  <c r="E281" i="6" s="1"/>
  <c r="E280" i="6" s="1"/>
  <c r="D282" i="6"/>
  <c r="D281" i="6" s="1"/>
  <c r="F274" i="6"/>
  <c r="E273" i="6"/>
  <c r="D273" i="6"/>
  <c r="D272" i="6" s="1"/>
  <c r="E272" i="6"/>
  <c r="F271" i="6"/>
  <c r="E270" i="6"/>
  <c r="E269" i="6" s="1"/>
  <c r="D270" i="6"/>
  <c r="D269" i="6" s="1"/>
  <c r="F268" i="6"/>
  <c r="E264" i="6"/>
  <c r="F263" i="6"/>
  <c r="F262" i="6"/>
  <c r="F261" i="6"/>
  <c r="E260" i="6"/>
  <c r="D260" i="6"/>
  <c r="D259" i="6" s="1"/>
  <c r="F257" i="6"/>
  <c r="E255" i="6"/>
  <c r="E254" i="6" s="1"/>
  <c r="D255" i="6"/>
  <c r="D254" i="6" s="1"/>
  <c r="F252" i="6"/>
  <c r="E251" i="6"/>
  <c r="E250" i="6" s="1"/>
  <c r="E249" i="6" s="1"/>
  <c r="D251" i="6"/>
  <c r="F248" i="6"/>
  <c r="F247" i="6"/>
  <c r="E246" i="6"/>
  <c r="D246" i="6"/>
  <c r="D245" i="6" s="1"/>
  <c r="D244" i="6" s="1"/>
  <c r="F243" i="6"/>
  <c r="F242" i="6"/>
  <c r="E241" i="6"/>
  <c r="E240" i="6" s="1"/>
  <c r="E236" i="6" s="1"/>
  <c r="D240" i="6"/>
  <c r="D236" i="6" s="1"/>
  <c r="E235" i="6"/>
  <c r="D235" i="6"/>
  <c r="D234" i="6"/>
  <c r="D233" i="6" s="1"/>
  <c r="E232" i="6"/>
  <c r="E231" i="6" s="1"/>
  <c r="D232" i="6"/>
  <c r="D231" i="6" s="1"/>
  <c r="E230" i="6"/>
  <c r="D230" i="6"/>
  <c r="E229" i="6"/>
  <c r="D229" i="6"/>
  <c r="E224" i="6"/>
  <c r="E223" i="6" s="1"/>
  <c r="D224" i="6"/>
  <c r="D223" i="6" s="1"/>
  <c r="E221" i="6"/>
  <c r="D221" i="6"/>
  <c r="E220" i="6"/>
  <c r="D220" i="6"/>
  <c r="E219" i="6"/>
  <c r="D219" i="6"/>
  <c r="F215" i="6"/>
  <c r="F214" i="6"/>
  <c r="E213" i="6"/>
  <c r="E212" i="6" s="1"/>
  <c r="E211" i="6" s="1"/>
  <c r="D213" i="6"/>
  <c r="F207" i="6"/>
  <c r="F206" i="6"/>
  <c r="E205" i="6"/>
  <c r="E204" i="6" s="1"/>
  <c r="E203" i="6" s="1"/>
  <c r="D205" i="6"/>
  <c r="D204" i="6" s="1"/>
  <c r="D203" i="6" s="1"/>
  <c r="F199" i="6"/>
  <c r="F198" i="6"/>
  <c r="E197" i="6"/>
  <c r="E196" i="6" s="1"/>
  <c r="E195" i="6" s="1"/>
  <c r="D197" i="6"/>
  <c r="D196" i="6" s="1"/>
  <c r="D195" i="6" s="1"/>
  <c r="F191" i="6"/>
  <c r="E189" i="6"/>
  <c r="E188" i="6" s="1"/>
  <c r="D190" i="6"/>
  <c r="D189" i="6" s="1"/>
  <c r="E184" i="6"/>
  <c r="D184" i="6"/>
  <c r="E183" i="6"/>
  <c r="D183" i="6"/>
  <c r="E177" i="6"/>
  <c r="D177" i="6"/>
  <c r="F172" i="6"/>
  <c r="E171" i="6"/>
  <c r="D171" i="6"/>
  <c r="D170" i="6" s="1"/>
  <c r="E168" i="6"/>
  <c r="D168" i="6"/>
  <c r="D167" i="6" s="1"/>
  <c r="F165" i="6"/>
  <c r="F163" i="6" s="1"/>
  <c r="E162" i="6"/>
  <c r="E161" i="6" s="1"/>
  <c r="D162" i="6"/>
  <c r="F157" i="6"/>
  <c r="E156" i="6"/>
  <c r="D156" i="6"/>
  <c r="F149" i="6"/>
  <c r="E148" i="6"/>
  <c r="E147" i="6" s="1"/>
  <c r="E143" i="6" s="1"/>
  <c r="D148" i="6"/>
  <c r="E140" i="6"/>
  <c r="D140" i="6"/>
  <c r="E139" i="6"/>
  <c r="D139" i="6"/>
  <c r="F127" i="6"/>
  <c r="E126" i="6"/>
  <c r="E125" i="6" s="1"/>
  <c r="E124" i="6" s="1"/>
  <c r="D126" i="6"/>
  <c r="F123" i="6"/>
  <c r="E122" i="6"/>
  <c r="D122" i="6"/>
  <c r="D106" i="6" s="1"/>
  <c r="F120" i="6"/>
  <c r="E119" i="6"/>
  <c r="E118" i="6" s="1"/>
  <c r="D119" i="6"/>
  <c r="F116" i="6"/>
  <c r="D113" i="6"/>
  <c r="F112" i="6"/>
  <c r="F111" i="6" s="1"/>
  <c r="E110" i="6"/>
  <c r="D110" i="6"/>
  <c r="E108" i="6"/>
  <c r="D108" i="6"/>
  <c r="F99" i="6"/>
  <c r="F98" i="6"/>
  <c r="F97" i="6"/>
  <c r="E96" i="6"/>
  <c r="D96" i="6"/>
  <c r="D95" i="6" s="1"/>
  <c r="F92" i="6"/>
  <c r="F91" i="6"/>
  <c r="E90" i="6"/>
  <c r="D90" i="6"/>
  <c r="D89" i="6" s="1"/>
  <c r="F88" i="6"/>
  <c r="F87" i="6"/>
  <c r="F86" i="6"/>
  <c r="E85" i="6"/>
  <c r="E84" i="6" s="1"/>
  <c r="D85" i="6"/>
  <c r="D84" i="6" s="1"/>
  <c r="F82" i="6"/>
  <c r="D81" i="6"/>
  <c r="F81" i="6" s="1"/>
  <c r="F79" i="6"/>
  <c r="F78" i="6"/>
  <c r="E77" i="6"/>
  <c r="E76" i="6" s="1"/>
  <c r="D77" i="6"/>
  <c r="F75" i="6"/>
  <c r="F74" i="6"/>
  <c r="E73" i="6"/>
  <c r="E72" i="6" s="1"/>
  <c r="D73" i="6"/>
  <c r="D72" i="6" s="1"/>
  <c r="F71" i="6"/>
  <c r="F70" i="6"/>
  <c r="F69" i="6"/>
  <c r="E68" i="6"/>
  <c r="E67" i="6" s="1"/>
  <c r="D68" i="6"/>
  <c r="D67" i="6" s="1"/>
  <c r="F65" i="6"/>
  <c r="F64" i="6"/>
  <c r="F63" i="6"/>
  <c r="E62" i="6"/>
  <c r="D62" i="6"/>
  <c r="E60" i="6"/>
  <c r="D60" i="6"/>
  <c r="F58" i="6"/>
  <c r="F27" i="6" s="1"/>
  <c r="F57" i="6"/>
  <c r="F56" i="6"/>
  <c r="E55" i="6"/>
  <c r="E54" i="6" s="1"/>
  <c r="D55" i="6"/>
  <c r="D54" i="6" s="1"/>
  <c r="F53" i="6"/>
  <c r="F52" i="6"/>
  <c r="F51" i="6"/>
  <c r="E50" i="6"/>
  <c r="D50" i="6"/>
  <c r="D49" i="6" s="1"/>
  <c r="F47" i="6"/>
  <c r="E46" i="6"/>
  <c r="E45" i="6" s="1"/>
  <c r="E44" i="6" s="1"/>
  <c r="D46" i="6"/>
  <c r="D45" i="6" s="1"/>
  <c r="D44" i="6" s="1"/>
  <c r="F43" i="6"/>
  <c r="F42" i="6"/>
  <c r="F41" i="6"/>
  <c r="E40" i="6"/>
  <c r="E39" i="6" s="1"/>
  <c r="E38" i="6" s="1"/>
  <c r="D40" i="6"/>
  <c r="D39" i="6" s="1"/>
  <c r="D38" i="6" s="1"/>
  <c r="D37" i="6"/>
  <c r="F37" i="6" s="1"/>
  <c r="E36" i="6"/>
  <c r="D36" i="6"/>
  <c r="E35" i="6"/>
  <c r="D35" i="6"/>
  <c r="E34" i="6"/>
  <c r="D34" i="6"/>
  <c r="E32" i="6"/>
  <c r="E31" i="6" s="1"/>
  <c r="D32" i="6"/>
  <c r="D31" i="6" s="1"/>
  <c r="E27" i="6"/>
  <c r="D27" i="6"/>
  <c r="E26" i="6"/>
  <c r="D26" i="6"/>
  <c r="E25" i="6"/>
  <c r="D25" i="6"/>
  <c r="E22" i="6"/>
  <c r="D22" i="6"/>
  <c r="E20" i="6"/>
  <c r="D20" i="6"/>
  <c r="D18" i="6"/>
  <c r="E17" i="6"/>
  <c r="D17" i="6"/>
  <c r="E16" i="6"/>
  <c r="D16" i="6"/>
  <c r="D376" i="6" l="1"/>
  <c r="D375" i="6" s="1"/>
  <c r="D374" i="6" s="1"/>
  <c r="F176" i="6"/>
  <c r="D188" i="6"/>
  <c r="D174" i="6"/>
  <c r="F119" i="6"/>
  <c r="F223" i="6"/>
  <c r="F236" i="6"/>
  <c r="F272" i="6"/>
  <c r="F319" i="6"/>
  <c r="F288" i="6"/>
  <c r="D343" i="6"/>
  <c r="D316" i="6" s="1"/>
  <c r="E343" i="6"/>
  <c r="D138" i="6"/>
  <c r="D137" i="6" s="1"/>
  <c r="E299" i="6"/>
  <c r="E121" i="6"/>
  <c r="E117" i="6" s="1"/>
  <c r="E106" i="6"/>
  <c r="E105" i="6" s="1"/>
  <c r="F347" i="6"/>
  <c r="F303" i="6"/>
  <c r="F183" i="6"/>
  <c r="E352" i="6"/>
  <c r="F273" i="6"/>
  <c r="F16" i="6"/>
  <c r="D59" i="6"/>
  <c r="D48" i="6" s="1"/>
  <c r="F168" i="6"/>
  <c r="F184" i="6"/>
  <c r="F36" i="6"/>
  <c r="F45" i="6"/>
  <c r="F110" i="6"/>
  <c r="E167" i="6"/>
  <c r="D166" i="6"/>
  <c r="F369" i="6"/>
  <c r="F297" i="6"/>
  <c r="F296" i="6" s="1"/>
  <c r="F283" i="6" s="1"/>
  <c r="F29" i="6"/>
  <c r="F28" i="6" s="1"/>
  <c r="F345" i="6"/>
  <c r="F139" i="6"/>
  <c r="D182" i="6"/>
  <c r="D181" i="6" s="1"/>
  <c r="D222" i="6"/>
  <c r="D340" i="6"/>
  <c r="D339" i="6" s="1"/>
  <c r="F378" i="6"/>
  <c r="E134" i="6"/>
  <c r="F34" i="6"/>
  <c r="F270" i="6"/>
  <c r="F328" i="6"/>
  <c r="D296" i="6"/>
  <c r="D283" i="6" s="1"/>
  <c r="E284" i="6"/>
  <c r="D284" i="6"/>
  <c r="D80" i="6"/>
  <c r="F80" i="6" s="1"/>
  <c r="F103" i="6"/>
  <c r="F305" i="6"/>
  <c r="D318" i="6"/>
  <c r="D317" i="6" s="1"/>
  <c r="F317" i="6" s="1"/>
  <c r="D368" i="6"/>
  <c r="F368" i="6" s="1"/>
  <c r="F35" i="6"/>
  <c r="F104" i="6"/>
  <c r="D118" i="6"/>
  <c r="F118" i="6" s="1"/>
  <c r="F290" i="6"/>
  <c r="F325" i="6"/>
  <c r="F363" i="6"/>
  <c r="F177" i="6"/>
  <c r="E102" i="6"/>
  <c r="E101" i="6" s="1"/>
  <c r="D155" i="6"/>
  <c r="D150" i="6" s="1"/>
  <c r="D134" i="6"/>
  <c r="F114" i="6"/>
  <c r="D109" i="6"/>
  <c r="D83" i="6"/>
  <c r="F18" i="6"/>
  <c r="D24" i="6"/>
  <c r="D23" i="6" s="1"/>
  <c r="F232" i="6"/>
  <c r="E33" i="6"/>
  <c r="E30" i="6" s="1"/>
  <c r="F22" i="6"/>
  <c r="F68" i="6"/>
  <c r="E59" i="6"/>
  <c r="E19" i="6"/>
  <c r="F336" i="6"/>
  <c r="F334" i="6"/>
  <c r="F311" i="6"/>
  <c r="D299" i="6"/>
  <c r="E287" i="6"/>
  <c r="E286" i="6" s="1"/>
  <c r="F289" i="6"/>
  <c r="D287" i="6"/>
  <c r="D286" i="6" s="1"/>
  <c r="F300" i="6"/>
  <c r="F17" i="6"/>
  <c r="F254" i="6"/>
  <c r="E218" i="6"/>
  <c r="E217" i="6" s="1"/>
  <c r="F220" i="6"/>
  <c r="E15" i="6"/>
  <c r="E155" i="6"/>
  <c r="E150" i="6" s="1"/>
  <c r="F281" i="6"/>
  <c r="F231" i="6"/>
  <c r="F269" i="6"/>
  <c r="E222" i="6"/>
  <c r="F226" i="6"/>
  <c r="F224" i="6"/>
  <c r="F221" i="6"/>
  <c r="F219" i="6"/>
  <c r="F229" i="6"/>
  <c r="E228" i="6"/>
  <c r="E227" i="6" s="1"/>
  <c r="F230" i="6"/>
  <c r="D228" i="6"/>
  <c r="D227" i="6" s="1"/>
  <c r="F241" i="6"/>
  <c r="F204" i="6"/>
  <c r="D175" i="6"/>
  <c r="F197" i="6"/>
  <c r="F195" i="6"/>
  <c r="E175" i="6"/>
  <c r="F189" i="6"/>
  <c r="F190" i="6"/>
  <c r="F162" i="6"/>
  <c r="E24" i="6"/>
  <c r="E23" i="6" s="1"/>
  <c r="F73" i="6"/>
  <c r="E66" i="6"/>
  <c r="F62" i="6"/>
  <c r="F54" i="6"/>
  <c r="D19" i="6"/>
  <c r="F50" i="6"/>
  <c r="E49" i="6"/>
  <c r="F40" i="6"/>
  <c r="F38" i="6"/>
  <c r="D76" i="6"/>
  <c r="F76" i="6" s="1"/>
  <c r="D33" i="6"/>
  <c r="D30" i="6" s="1"/>
  <c r="F96" i="6"/>
  <c r="E95" i="6"/>
  <c r="F31" i="6"/>
  <c r="F39" i="6"/>
  <c r="F44" i="6"/>
  <c r="F84" i="6"/>
  <c r="F20" i="6"/>
  <c r="F46" i="6"/>
  <c r="F72" i="6"/>
  <c r="F77" i="6"/>
  <c r="F90" i="6"/>
  <c r="E89" i="6"/>
  <c r="F89" i="6" s="1"/>
  <c r="F108" i="6"/>
  <c r="F171" i="6"/>
  <c r="E170" i="6"/>
  <c r="F170" i="6" s="1"/>
  <c r="E138" i="6"/>
  <c r="E137" i="6" s="1"/>
  <c r="D15" i="6"/>
  <c r="F21" i="6"/>
  <c r="F25" i="6"/>
  <c r="F26" i="6"/>
  <c r="F32" i="6"/>
  <c r="F55" i="6"/>
  <c r="F60" i="6"/>
  <c r="F67" i="6"/>
  <c r="F85" i="6"/>
  <c r="D121" i="6"/>
  <c r="F122" i="6"/>
  <c r="D125" i="6"/>
  <c r="D102" i="6"/>
  <c r="F126" i="6"/>
  <c r="D147" i="6"/>
  <c r="D143" i="6" s="1"/>
  <c r="F148" i="6"/>
  <c r="D212" i="6"/>
  <c r="F213" i="6"/>
  <c r="D250" i="6"/>
  <c r="F251" i="6"/>
  <c r="F264" i="6"/>
  <c r="F265" i="6"/>
  <c r="F282" i="6"/>
  <c r="E113" i="6"/>
  <c r="F113" i="6" s="1"/>
  <c r="F136" i="6"/>
  <c r="F140" i="6"/>
  <c r="D161" i="6"/>
  <c r="F161" i="6" s="1"/>
  <c r="F203" i="6"/>
  <c r="F255" i="6"/>
  <c r="F260" i="6"/>
  <c r="E259" i="6"/>
  <c r="E258" i="6" s="1"/>
  <c r="F294" i="6"/>
  <c r="E293" i="6"/>
  <c r="F293" i="6" s="1"/>
  <c r="F321" i="6"/>
  <c r="D323" i="6"/>
  <c r="F326" i="6"/>
  <c r="F332" i="6"/>
  <c r="E331" i="6"/>
  <c r="E330" i="6" s="1"/>
  <c r="F335" i="6"/>
  <c r="F355" i="6"/>
  <c r="D357" i="6"/>
  <c r="F358" i="6"/>
  <c r="F156" i="6"/>
  <c r="E182" i="6"/>
  <c r="E181" i="6" s="1"/>
  <c r="E174" i="6"/>
  <c r="F196" i="6"/>
  <c r="F205" i="6"/>
  <c r="D218" i="6"/>
  <c r="F235" i="6"/>
  <c r="E234" i="6"/>
  <c r="E233" i="6" s="1"/>
  <c r="F240" i="6"/>
  <c r="D280" i="6"/>
  <c r="F310" i="6"/>
  <c r="F322" i="6"/>
  <c r="D327" i="6"/>
  <c r="F327" i="6" s="1"/>
  <c r="F344" i="6"/>
  <c r="F246" i="6"/>
  <c r="E245" i="6"/>
  <c r="F291" i="6"/>
  <c r="E320" i="6"/>
  <c r="D353" i="6"/>
  <c r="F353" i="6" s="1"/>
  <c r="F354" i="6"/>
  <c r="E362" i="6"/>
  <c r="E361" i="6" s="1"/>
  <c r="E377" i="6"/>
  <c r="F343" i="6" l="1"/>
  <c r="D173" i="6"/>
  <c r="F121" i="6"/>
  <c r="E173" i="6"/>
  <c r="F299" i="6"/>
  <c r="F292" i="6" s="1"/>
  <c r="F275" i="6" s="1"/>
  <c r="D292" i="6"/>
  <c r="D275" i="6" s="1"/>
  <c r="E166" i="6"/>
  <c r="F166" i="6" s="1"/>
  <c r="F150" i="6"/>
  <c r="F330" i="6"/>
  <c r="E316" i="6"/>
  <c r="F318" i="6"/>
  <c r="F181" i="6"/>
  <c r="D367" i="6"/>
  <c r="F367" i="6" s="1"/>
  <c r="D117" i="6"/>
  <c r="F117" i="6" s="1"/>
  <c r="F331" i="6"/>
  <c r="F284" i="6"/>
  <c r="F167" i="6"/>
  <c r="F339" i="6"/>
  <c r="F340" i="6"/>
  <c r="E48" i="6"/>
  <c r="F48" i="6" s="1"/>
  <c r="F222" i="6"/>
  <c r="F59" i="6"/>
  <c r="F175" i="6"/>
  <c r="D133" i="6"/>
  <c r="E133" i="6"/>
  <c r="E128" i="6" s="1"/>
  <c r="F287" i="6"/>
  <c r="E292" i="6"/>
  <c r="E275" i="6" s="1"/>
  <c r="F33" i="6"/>
  <c r="F19" i="6"/>
  <c r="E14" i="6"/>
  <c r="E13" i="6" s="1"/>
  <c r="F134" i="6"/>
  <c r="F286" i="6"/>
  <c r="F155" i="6"/>
  <c r="E216" i="6"/>
  <c r="D258" i="6"/>
  <c r="F258" i="6" s="1"/>
  <c r="F227" i="6"/>
  <c r="F228" i="6"/>
  <c r="F182" i="6"/>
  <c r="F95" i="6"/>
  <c r="E83" i="6"/>
  <c r="F83" i="6" s="1"/>
  <c r="F24" i="6"/>
  <c r="F23" i="6"/>
  <c r="F30" i="6"/>
  <c r="F49" i="6"/>
  <c r="F280" i="6"/>
  <c r="F218" i="6"/>
  <c r="D217" i="6"/>
  <c r="F357" i="6"/>
  <c r="D356" i="6"/>
  <c r="F212" i="6"/>
  <c r="D211" i="6"/>
  <c r="F211" i="6" s="1"/>
  <c r="D105" i="6"/>
  <c r="F105" i="6" s="1"/>
  <c r="F106" i="6"/>
  <c r="F233" i="6"/>
  <c r="F234" i="6"/>
  <c r="F188" i="6"/>
  <c r="F250" i="6"/>
  <c r="D249" i="6"/>
  <c r="F249" i="6" s="1"/>
  <c r="F102" i="6"/>
  <c r="D101" i="6"/>
  <c r="F101" i="6" s="1"/>
  <c r="F259" i="6"/>
  <c r="E109" i="6"/>
  <c r="E376" i="6"/>
  <c r="F377" i="6"/>
  <c r="F174" i="6"/>
  <c r="F138" i="6"/>
  <c r="F137" i="6" s="1"/>
  <c r="F125" i="6"/>
  <c r="D124" i="6"/>
  <c r="F361" i="6"/>
  <c r="F362" i="6"/>
  <c r="E244" i="6"/>
  <c r="F244" i="6" s="1"/>
  <c r="F245" i="6"/>
  <c r="F323" i="6"/>
  <c r="D320" i="6"/>
  <c r="F147" i="6"/>
  <c r="F143" i="6"/>
  <c r="F15" i="6"/>
  <c r="D14" i="6"/>
  <c r="D13" i="6" s="1"/>
  <c r="D66" i="6"/>
  <c r="F66" i="6" s="1"/>
  <c r="F173" i="6" l="1"/>
  <c r="D128" i="6"/>
  <c r="F128" i="6" s="1"/>
  <c r="F356" i="6"/>
  <c r="D352" i="6"/>
  <c r="F352" i="6" s="1"/>
  <c r="F133" i="6"/>
  <c r="F14" i="6"/>
  <c r="F13" i="6" s="1"/>
  <c r="F320" i="6"/>
  <c r="F316" i="6"/>
  <c r="E375" i="6"/>
  <c r="F376" i="6"/>
  <c r="F124" i="6"/>
  <c r="D100" i="6"/>
  <c r="E100" i="6"/>
  <c r="F109" i="6"/>
  <c r="D216" i="6"/>
  <c r="F216" i="6" s="1"/>
  <c r="F217" i="6"/>
  <c r="F100" i="6" l="1"/>
  <c r="E374" i="6"/>
  <c r="F374" i="6" s="1"/>
  <c r="F375" i="6"/>
  <c r="D11" i="6"/>
  <c r="E11" i="6" l="1"/>
  <c r="F11" i="6" s="1"/>
  <c r="E51" i="1" l="1"/>
  <c r="E59" i="1"/>
  <c r="E74" i="1"/>
  <c r="E81" i="1"/>
  <c r="E156" i="1"/>
  <c r="E129" i="1" s="1"/>
  <c r="E128" i="1" s="1"/>
  <c r="E194" i="1"/>
  <c r="E50" i="1" l="1"/>
  <c r="E49" i="1"/>
  <c r="E32" i="5"/>
  <c r="E31" i="5" s="1"/>
  <c r="E30" i="5" s="1"/>
  <c r="D32" i="5"/>
  <c r="D31" i="5" s="1"/>
  <c r="D30" i="5" s="1"/>
  <c r="E36" i="5"/>
  <c r="E35" i="5" s="1"/>
  <c r="D36" i="5"/>
  <c r="D35" i="5" s="1"/>
  <c r="E22" i="1" l="1"/>
  <c r="E123" i="1"/>
  <c r="E97" i="1"/>
  <c r="E182" i="1" l="1"/>
  <c r="E184" i="1"/>
  <c r="E181" i="1" l="1"/>
  <c r="F19" i="5"/>
  <c r="F18" i="5" s="1"/>
  <c r="E232" i="1" l="1"/>
  <c r="E44" i="1" l="1"/>
  <c r="E43" i="1" s="1"/>
  <c r="E233" i="1" l="1"/>
  <c r="E20" i="5" l="1"/>
  <c r="E17" i="5" l="1"/>
  <c r="E220" i="1"/>
  <c r="E210" i="1" s="1"/>
  <c r="E77" i="1" l="1"/>
  <c r="E73" i="1" s="1"/>
  <c r="E103" i="1"/>
  <c r="E118" i="1"/>
  <c r="E117" i="1" s="1"/>
  <c r="E121" i="1"/>
  <c r="E120" i="1" s="1"/>
  <c r="E126" i="1"/>
  <c r="E125" i="1" s="1"/>
  <c r="E116" i="1" l="1"/>
  <c r="E90" i="1"/>
  <c r="E89" i="1" s="1"/>
  <c r="E93" i="1"/>
  <c r="E95" i="1"/>
  <c r="E114" i="1"/>
  <c r="E113" i="1" s="1"/>
  <c r="E109" i="1" s="1"/>
  <c r="E85" i="1" l="1"/>
  <c r="E92" i="1"/>
  <c r="E21" i="1" l="1"/>
  <c r="E196" i="1"/>
  <c r="E193" i="1" s="1"/>
  <c r="E192" i="1" l="1"/>
  <c r="F192" i="1" s="1"/>
  <c r="E191" i="1" l="1"/>
  <c r="F191" i="1" s="1"/>
  <c r="D18" i="5"/>
  <c r="E34" i="5"/>
  <c r="D34" i="5"/>
  <c r="D20" i="5"/>
  <c r="D28" i="5" l="1"/>
  <c r="E29" i="5"/>
  <c r="E28" i="5" s="1"/>
  <c r="F28" i="5" s="1"/>
  <c r="D17" i="5"/>
  <c r="D15" i="5" s="1"/>
  <c r="D13" i="5" s="1"/>
  <c r="F17" i="5" l="1"/>
  <c r="E13" i="5"/>
  <c r="F29" i="5"/>
  <c r="F15" i="5" l="1"/>
  <c r="F13" i="5"/>
  <c r="E19" i="1" l="1"/>
  <c r="F19" i="1" l="1"/>
  <c r="E381" i="6"/>
</calcChain>
</file>

<file path=xl/sharedStrings.xml><?xml version="1.0" encoding="utf-8"?>
<sst xmlns="http://schemas.openxmlformats.org/spreadsheetml/2006/main" count="2359" uniqueCount="996">
  <si>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</si>
  <si>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</si>
  <si>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</si>
  <si>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</si>
  <si>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</si>
  <si>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</si>
  <si>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</si>
  <si>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</si>
  <si>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</si>
  <si>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</si>
  <si>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</si>
  <si>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</si>
  <si>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</si>
  <si>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</si>
  <si>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</si>
  <si>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</si>
  <si>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</si>
  <si>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</si>
  <si>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</si>
  <si>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</si>
  <si>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</si>
  <si>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</si>
  <si>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</si>
  <si>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</si>
  <si>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</si>
  <si>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</si>
  <si>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</si>
  <si>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</si>
  <si>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</si>
  <si>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</si>
  <si>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</si>
  <si>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</si>
  <si>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</si>
  <si>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</si>
  <si>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</si>
  <si>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</si>
  <si>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</si>
  <si>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</si>
  <si>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</si>
  <si>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</si>
  <si>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</si>
  <si>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</si>
  <si>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</si>
  <si>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</si>
  <si>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</si>
  <si>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</si>
  <si>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</si>
  <si>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</si>
  <si>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</si>
  <si>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</si>
  <si>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</si>
  <si>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</si>
  <si>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</si>
  <si>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</si>
  <si>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</si>
  <si>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</si>
  <si>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</si>
  <si>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</si>
  <si>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</si>
  <si>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</si>
  <si>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</si>
  <si>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</si>
  <si>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</si>
  <si>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</si>
  <si>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</si>
  <si>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</si>
  <si>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</si>
  <si>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</si>
  <si>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</si>
  <si>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</si>
  <si>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</si>
  <si>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</si>
  <si>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</si>
  <si>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</si>
  <si>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</si>
  <si>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</si>
  <si>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</si>
  <si>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</si>
  <si>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</si>
  <si>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</si>
  <si>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</si>
  <si>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</si>
  <si>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</si>
  <si>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</si>
  <si>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</si>
  <si>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</si>
  <si>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</si>
  <si>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</si>
  <si>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</si>
  <si>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</si>
  <si>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</si>
  <si>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</si>
  <si>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</si>
  <si>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</si>
  <si>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</si>
  <si>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</si>
  <si>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</si>
  <si>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</si>
  <si>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</si>
  <si>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</si>
  <si>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</si>
  <si>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</si>
  <si>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</si>
  <si>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</si>
  <si>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</si>
  <si>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</si>
  <si>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</si>
  <si>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</si>
  <si>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</si>
  <si>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</si>
  <si>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</si>
  <si>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</si>
  <si>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</si>
  <si>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</si>
  <si>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</si>
  <si>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</si>
  <si>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</si>
  <si>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</si>
  <si>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</si>
  <si>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</si>
  <si>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</si>
  <si>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</si>
  <si>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</si>
  <si>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</si>
  <si>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</si>
  <si>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</si>
  <si>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</si>
  <si>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</si>
  <si>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</si>
  <si>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</si>
  <si>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</si>
  <si>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</si>
  <si>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</si>
  <si>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</si>
  <si>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</si>
  <si>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</si>
  <si>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</si>
  <si>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</si>
  <si>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</si>
  <si>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</si>
  <si>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</si>
  <si>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</si>
  <si>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</si>
  <si>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</si>
  <si>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</si>
  <si>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</si>
  <si>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</si>
  <si>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</si>
  <si>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</si>
  <si>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</si>
  <si>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</si>
  <si>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</si>
  <si>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</si>
  <si>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</si>
  <si>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</si>
  <si>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</si>
  <si>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</si>
  <si>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</si>
  <si>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</si>
  <si>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</si>
  <si>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</si>
  <si>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</si>
  <si>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</si>
  <si>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</si>
  <si>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</si>
  <si>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</si>
  <si>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</si>
  <si>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</si>
  <si>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</si>
  <si>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</si>
  <si>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</si>
  <si>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</si>
  <si>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</si>
  <si>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</si>
  <si>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</si>
  <si>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</si>
  <si>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</si>
  <si>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</si>
  <si>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</si>
  <si>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</si>
  <si>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</si>
  <si>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</si>
  <si>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</si>
  <si>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</si>
  <si>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</si>
  <si>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</si>
  <si>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</si>
  <si>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</si>
  <si>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</si>
  <si>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</si>
  <si>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</si>
  <si>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</si>
  <si>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</si>
  <si>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</si>
  <si>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</si>
  <si>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</si>
  <si>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</si>
  <si>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</si>
  <si>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</si>
  <si>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</si>
  <si>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</si>
  <si>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</si>
  <si>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</si>
  <si>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</si>
  <si>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</si>
  <si>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</si>
  <si>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</si>
  <si>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</si>
  <si>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</si>
  <si>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</si>
  <si>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</si>
  <si>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</si>
  <si>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</si>
  <si>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</si>
  <si>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</si>
  <si>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</si>
  <si>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</si>
  <si>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</si>
  <si>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</si>
  <si>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</si>
  <si>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</si>
  <si>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</si>
  <si>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</si>
  <si>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</si>
  <si>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</si>
  <si>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</si>
  <si>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</si>
  <si>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</si>
  <si>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</si>
  <si>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</si>
  <si>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</si>
  <si>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</si>
  <si>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</si>
  <si>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</si>
  <si>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</si>
  <si>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</si>
  <si>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</si>
  <si>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</si>
  <si>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</si>
  <si>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</si>
  <si>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</si>
  <si>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</si>
  <si>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</si>
  <si>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</si>
  <si>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</si>
  <si>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иные цели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</si>
  <si>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</si>
  <si>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</si>
  <si>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</si>
  <si>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</si>
  <si>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</si>
  <si>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</si>
  <si>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</si>
  <si>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</si>
  <si>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</si>
  <si>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</si>
  <si>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</si>
  <si>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</si>
  <si>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</si>
  <si>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</si>
  <si>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</si>
  <si>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</si>
  <si>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</si>
  <si>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</si>
  <si>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</si>
  <si>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</si>
  <si>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</si>
  <si>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</si>
  <si>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</si>
  <si>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</si>
  <si>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</si>
  <si>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</si>
  <si>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</si>
  <si>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</si>
  <si>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</si>
  <si>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</si>
  <si>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</si>
  <si>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</si>
  <si>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</si>
  <si>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</si>
  <si>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</si>
  <si>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</si>
  <si>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</si>
  <si>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</si>
  <si>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</si>
  <si>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</si>
  <si>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</si>
  <si>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</si>
  <si>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</si>
  <si>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</si>
  <si>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</si>
  <si>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</si>
  <si>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</si>
  <si>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</si>
  <si>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</si>
  <si>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</si>
  <si>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</si>
  <si>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</si>
  <si>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</si>
  <si>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</si>
  <si>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</si>
  <si>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</si>
  <si>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</si>
  <si>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</si>
  <si>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</si>
  <si>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</si>
  <si>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</si>
  <si>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</si>
  <si>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</si>
  <si>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</si>
  <si>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</si>
  <si>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</si>
  <si>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</si>
  <si>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</si>
  <si>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</si>
  <si>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</si>
  <si>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</si>
  <si>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</si>
  <si>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</si>
  <si>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</si>
  <si>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</si>
  <si>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</si>
  <si>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</si>
  <si>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</si>
  <si>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</si>
  <si>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</si>
  <si>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</si>
  <si>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</si>
  <si>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</si>
  <si>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</si>
  <si>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</si>
  <si>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</si>
  <si>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</si>
  <si>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</si>
  <si>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</si>
  <si>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</si>
  <si>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</si>
  <si>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</si>
  <si>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</si>
  <si>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</si>
  <si>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</si>
  <si>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</si>
  <si>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</si>
  <si>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</si>
  <si>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</si>
  <si>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</si>
  <si>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</si>
  <si>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</si>
  <si>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</si>
  <si>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</si>
  <si>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</si>
  <si>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</si>
  <si>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</si>
  <si>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</si>
  <si>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</si>
  <si>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</si>
  <si>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</si>
  <si>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</si>
  <si>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</si>
  <si>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</si>
  <si>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</si>
  <si>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</si>
  <si>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</si>
  <si>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</si>
  <si>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</si>
  <si>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000 0709 0000000000 800 </t>
  </si>
  <si>
    <t xml:space="preserve">000 0709 0000000000 850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</si>
  <si>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</si>
  <si>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</si>
  <si>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</si>
  <si>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</si>
  <si>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</si>
  <si>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</si>
  <si>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</si>
  <si>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</si>
  <si>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</si>
  <si>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</si>
  <si>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</si>
  <si>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</si>
  <si>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</si>
  <si>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</si>
  <si>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</si>
  <si>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</si>
  <si>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</si>
  <si>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</si>
  <si>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</si>
  <si>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</si>
  <si>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</si>
  <si>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</si>
  <si>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</si>
  <si>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</si>
  <si>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</si>
  <si>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</si>
  <si>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</si>
  <si>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</si>
  <si>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</si>
  <si>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</si>
  <si>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</si>
  <si>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</si>
  <si>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</si>
  <si>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</si>
  <si>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</si>
  <si>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</si>
  <si>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</si>
  <si>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</si>
  <si>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</si>
  <si>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</si>
  <si>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</si>
  <si>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</si>
  <si>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</si>
  <si>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</si>
  <si>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</si>
  <si>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</si>
  <si>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</si>
  <si>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</si>
  <si>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</si>
  <si>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</si>
  <si>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</si>
  <si>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</si>
  <si>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</si>
  <si>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</si>
  <si>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</si>
  <si>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</si>
  <si>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</si>
  <si>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</si>
  <si>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</si>
  <si>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</si>
  <si>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</si>
  <si>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</si>
  <si>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</si>
  <si>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</si>
  <si>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</si>
  <si>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</si>
  <si>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</si>
  <si>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000 1006 0000000000 360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</si>
  <si>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</si>
  <si>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</si>
  <si>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</si>
  <si>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</si>
  <si>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</si>
  <si>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</si>
  <si>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</si>
  <si>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</si>
  <si>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</si>
  <si>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</si>
  <si>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</si>
  <si>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</si>
  <si>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</si>
  <si>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</si>
  <si>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</si>
  <si>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</si>
  <si>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</si>
  <si>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</si>
  <si>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</si>
  <si>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</si>
  <si>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</si>
  <si>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</si>
  <si>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</si>
  <si>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</si>
  <si>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</si>
  <si>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</si>
  <si>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</si>
  <si>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</si>
  <si>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</si>
  <si>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</si>
  <si>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</si>
  <si>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</si>
  <si>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</si>
  <si>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</si>
  <si>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</si>
  <si>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</si>
  <si>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</si>
  <si>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</si>
  <si>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</si>
  <si>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</si>
  <si>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</si>
  <si>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</si>
  <si>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</si>
  <si>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</si>
  <si>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</si>
  <si>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</si>
  <si>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</si>
  <si>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</si>
  <si>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</si>
  <si>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</si>
  <si>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</si>
  <si>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</si>
  <si>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</si>
  <si>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</si>
  <si>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</si>
  <si>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</si>
  <si>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</si>
  <si>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</si>
  <si>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</si>
  <si>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</si>
  <si>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</si>
  <si>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</si>
  <si>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992 0102000000 0000 000</t>
  </si>
  <si>
    <t xml:space="preserve"> 992 0102000000 0000 700</t>
  </si>
  <si>
    <t xml:space="preserve"> 992 0102000004 0000 710</t>
  </si>
  <si>
    <t xml:space="preserve"> 992 0102000000 0000 800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</si>
  <si>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</si>
  <si>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</si>
  <si>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</si>
  <si>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</si>
  <si>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</si>
  <si>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</si>
  <si>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</si>
  <si>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</si>
  <si>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</si>
  <si>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</si>
  <si>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</si>
  <si>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</si>
  <si>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</si>
  <si>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</si>
  <si>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</si>
  <si>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</si>
  <si>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</si>
  <si>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</si>
  <si>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</si>
  <si>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</si>
  <si>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</si>
  <si>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</si>
  <si>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</si>
  <si>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</si>
  <si>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</si>
  <si>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</si>
  <si>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</si>
  <si>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</si>
  <si>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</si>
  <si>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</si>
  <si>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</si>
  <si>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</si>
  <si>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</si>
  <si>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</si>
  <si>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</si>
  <si>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</si>
  <si>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</si>
  <si>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</si>
  <si>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</si>
  <si>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</si>
  <si>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</si>
  <si>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</si>
  <si>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</si>
  <si>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</si>
  <si>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</si>
  <si>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</si>
  <si>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</si>
  <si>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 xml:space="preserve">000 0106 0000000000 853 </t>
  </si>
  <si>
    <t xml:space="preserve">000 0100 0000000000 300 </t>
  </si>
  <si>
    <t xml:space="preserve"> 923 20230024040000150</t>
  </si>
  <si>
    <t xml:space="preserve"> 992 20230024040000150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</si>
  <si>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</si>
  <si>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</si>
  <si>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</si>
  <si>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</si>
  <si>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</si>
  <si>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</si>
  <si>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</si>
  <si>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</si>
  <si>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</si>
  <si>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</si>
  <si>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</si>
  <si>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182 10606032042100110</t>
  </si>
  <si>
    <t>182 10606032041000110</t>
  </si>
  <si>
    <t>182 10504010022100110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</si>
  <si>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</si>
  <si>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</si>
  <si>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</si>
  <si>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</si>
  <si>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</si>
  <si>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</si>
  <si>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</si>
  <si>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</si>
  <si>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</si>
  <si>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</si>
  <si>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</si>
  <si>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</si>
  <si>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</si>
  <si>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</si>
  <si>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</si>
  <si>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</si>
  <si>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</si>
  <si>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</si>
  <si>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</si>
  <si>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</si>
  <si>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</si>
  <si>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</si>
  <si>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</si>
  <si>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</si>
  <si>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</si>
  <si>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</si>
  <si>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</si>
  <si>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</si>
  <si>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</si>
  <si>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</si>
  <si>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</si>
  <si>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</si>
  <si>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</si>
  <si>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</si>
  <si>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</si>
  <si>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</si>
  <si>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</si>
  <si>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</si>
  <si>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</si>
  <si>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</si>
  <si>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</si>
  <si>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</si>
  <si>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</si>
  <si>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</si>
  <si>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</si>
  <si>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</si>
  <si>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</si>
  <si>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</si>
  <si>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</si>
  <si>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</si>
  <si>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</si>
  <si>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</si>
  <si>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</si>
  <si>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</si>
  <si>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</si>
  <si>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</si>
  <si>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</si>
  <si>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000 10606030000000110</t>
  </si>
  <si>
    <t>000 10606000000000110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</si>
  <si>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</si>
  <si>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</si>
  <si>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</si>
  <si>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</si>
  <si>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</si>
  <si>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</si>
  <si>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</si>
  <si>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</si>
  <si>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</si>
  <si>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</si>
  <si>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</si>
  <si>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</si>
  <si>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</si>
  <si>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</si>
  <si>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</si>
  <si>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</si>
  <si>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</si>
  <si>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</si>
  <si>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</si>
  <si>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</si>
  <si>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</si>
  <si>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</si>
  <si>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</si>
  <si>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</si>
  <si>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975 20245303040000150</t>
  </si>
  <si>
    <t>000 20245303000000150</t>
  </si>
  <si>
    <t>000 20240000000000150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</si>
  <si>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</si>
  <si>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</si>
  <si>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</si>
  <si>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</si>
  <si>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</si>
  <si>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</si>
  <si>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</si>
  <si>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</si>
  <si>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</si>
  <si>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</si>
  <si>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</si>
  <si>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</si>
  <si>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</si>
  <si>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</si>
  <si>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</si>
  <si>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</si>
  <si>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</si>
  <si>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</si>
  <si>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</si>
  <si>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</si>
  <si>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975 21804010040000150</t>
  </si>
  <si>
    <t>000 10807000010000110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</si>
  <si>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и проценты по соответствующему платежу)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</si>
  <si>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</si>
  <si>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182 10501011012100110</t>
  </si>
  <si>
    <t xml:space="preserve"> 182 10501011013000110</t>
  </si>
  <si>
    <t>182 10501021011000110</t>
  </si>
  <si>
    <t>182 10501021012100110</t>
  </si>
  <si>
    <t>000 10502020020000110</t>
  </si>
  <si>
    <t>182 10803010011050110</t>
  </si>
  <si>
    <t>182 10803010011060110</t>
  </si>
  <si>
    <t>923 10807173014000110</t>
  </si>
  <si>
    <t>923 11109044040001120</t>
  </si>
  <si>
    <t xml:space="preserve"> 048 11201041016000120</t>
  </si>
  <si>
    <t>875 11601053010035140</t>
  </si>
  <si>
    <t>890 11601063010101140</t>
  </si>
  <si>
    <t>890 11601073010017140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</si>
  <si>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</si>
  <si>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</si>
  <si>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</si>
  <si>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</si>
  <si>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</si>
  <si>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</si>
  <si>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</si>
  <si>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</si>
  <si>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</si>
  <si>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</si>
  <si>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</si>
  <si>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</si>
  <si>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</si>
  <si>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</si>
  <si>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 xml:space="preserve"> 890 11601173010008140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</si>
  <si>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</si>
  <si>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</si>
  <si>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</si>
  <si>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</si>
  <si>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</si>
  <si>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</si>
  <si>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</si>
  <si>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</si>
  <si>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</si>
  <si>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852 11610123010041140</t>
  </si>
  <si>
    <t>000 20210000000000150</t>
  </si>
  <si>
    <t xml:space="preserve"> 000 20229999000000150</t>
  </si>
  <si>
    <t xml:space="preserve">Прочие субсидии </t>
  </si>
  <si>
    <t>000 10501020010000110</t>
  </si>
  <si>
    <t xml:space="preserve">Земельный налог </t>
  </si>
  <si>
    <t>182 10102000010000110</t>
  </si>
  <si>
    <t>000 11105010000000120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</si>
  <si>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</si>
  <si>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</si>
  <si>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322 11610123010041140</t>
  </si>
  <si>
    <t>000 11611000010000140</t>
  </si>
  <si>
    <t>000 11611050010000140</t>
  </si>
  <si>
    <t>852 11611050010000140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</si>
  <si>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</si>
  <si>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</t>
  </si>
  <si>
    <t>000 10803000010000110</t>
  </si>
  <si>
    <t>890 11601193010005140</t>
  </si>
  <si>
    <t>000 11500000000000000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</si>
  <si>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</si>
  <si>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</si>
  <si>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</si>
  <si>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182 10606042043000110</t>
  </si>
  <si>
    <t>Земельный налог с физических лиц,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</si>
  <si>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</si>
  <si>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</si>
  <si>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890 11601123010002140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</si>
  <si>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</si>
  <si>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 xml:space="preserve"> 923 11610032040000140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</si>
  <si>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</si>
  <si>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923 11610123010041140</t>
  </si>
  <si>
    <t xml:space="preserve"> 000 20230024000000150</t>
  </si>
  <si>
    <t>Субвенции местным бюджетам на выполнение передаваемых полномочий субъектов Российской Федерации</t>
  </si>
  <si>
    <t>000 11701000000000180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</si>
  <si>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</si>
  <si>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182 10102080011000110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</si>
  <si>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</si>
  <si>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000 0801 0000000000 410 </t>
  </si>
  <si>
    <t xml:space="preserve">000 0801 0000000000 414 </t>
  </si>
  <si>
    <t xml:space="preserve">000 0801 0000000000 400 </t>
  </si>
  <si>
    <t xml:space="preserve">000 0800 0000000000 400 </t>
  </si>
  <si>
    <t xml:space="preserve">000 0800 0000000000 410 </t>
  </si>
  <si>
    <t xml:space="preserve">000 0800 0000000000 414 </t>
  </si>
  <si>
    <t xml:space="preserve">                 x                    </t>
  </si>
  <si>
    <t xml:space="preserve">000 0100 0000000000 360 </t>
  </si>
  <si>
    <t>Плата за выбросы загрязняющих веществ,образующихся при сжигании на факельных установках и (или) рассеивании попутного нефтяного газа 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</si>
  <si>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</si>
  <si>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</si>
  <si>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</si>
  <si>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</si>
  <si>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</si>
  <si>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890 11601053019000140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</si>
  <si>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</si>
  <si>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875 11601203019000140</t>
  </si>
  <si>
    <t>890 11601143010016140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</si>
  <si>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</si>
  <si>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923 11701040040000180</t>
  </si>
  <si>
    <t>Субсидии бюджетам городских округов на поддержку отрасли культуры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</si>
  <si>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</si>
  <si>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975 20229999040000150</t>
  </si>
  <si>
    <t>923 20229999040000150</t>
  </si>
  <si>
    <t>923 20225519040000150</t>
  </si>
  <si>
    <t>975 20225304040000150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</si>
  <si>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</si>
  <si>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975 20230029040000150</t>
  </si>
  <si>
    <t>992 20219999040000150</t>
  </si>
  <si>
    <t>Прочие дотации бюджетам городских округов</t>
  </si>
  <si>
    <t>890 11601073010027140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</si>
  <si>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</si>
  <si>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182 10503010011000110</t>
  </si>
  <si>
    <t>000 0309 0000000000 242</t>
  </si>
  <si>
    <t>000 0405 0000000000 200</t>
  </si>
  <si>
    <t>000 0405 0000000000 240</t>
  </si>
  <si>
    <t>000 0405 0000000000 244</t>
  </si>
  <si>
    <t>000 0501 0000000000 800</t>
  </si>
  <si>
    <t>000 0501 0000000000 853</t>
  </si>
  <si>
    <t xml:space="preserve">000 0501 0000000000 850 </t>
  </si>
  <si>
    <t>000 0709 0000000000 633</t>
  </si>
  <si>
    <t>000 1102 0000000000 300</t>
  </si>
  <si>
    <t>000 1102 0000000000 350</t>
  </si>
  <si>
    <t>Премии и гранты</t>
  </si>
  <si>
    <t>890 11601153010006140</t>
  </si>
  <si>
    <t>923 11109044040005120</t>
  </si>
  <si>
    <t>923 20704020040000150</t>
  </si>
  <si>
    <t>923 20704050040000150</t>
  </si>
  <si>
    <t>Поступление от денежных пожертвований, предоставляемых физическими лицами получателям средств бюджетов городских округов</t>
  </si>
  <si>
    <t>Прочие безвозмездные поступления в бюджеты городских округов</t>
  </si>
  <si>
    <t>Прочие межбюджетные трансферты, передаваемые бюджетам городских округов</t>
  </si>
  <si>
    <t>188 11610123010041140</t>
  </si>
  <si>
    <t>890 11601083010039140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</si>
  <si>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охраны и использования природных ресурсов на особо охраняемых природных территориях)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</si>
  <si>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</si>
  <si>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000 0804 0000000000 600</t>
  </si>
  <si>
    <t>000 0804 0000000000 610</t>
  </si>
  <si>
    <t>000 0804 0000000000 612</t>
  </si>
  <si>
    <t>000 1006 0000000000 600</t>
  </si>
  <si>
    <t>000 1006 0000000000 610</t>
  </si>
  <si>
    <t>000 1006 0000000000 612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</si>
  <si>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</si>
  <si>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</si>
  <si>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000 0409 0000000000 243 </t>
  </si>
  <si>
    <t>Закупка товаров, работ, услуг в целях капитального ремонта государственного (муниципального) имущества</t>
  </si>
  <si>
    <t xml:space="preserve">000 0804 0000000000 100 </t>
  </si>
  <si>
    <t xml:space="preserve">000 0804 0000000000 120 </t>
  </si>
  <si>
    <t xml:space="preserve">000 0804 0000000000 122 </t>
  </si>
  <si>
    <t xml:space="preserve">000 0800 0000000000 100 </t>
  </si>
  <si>
    <t xml:space="preserve">000 0800 0000000000 120 </t>
  </si>
  <si>
    <t xml:space="preserve">000 0800 0000000000 122 </t>
  </si>
  <si>
    <t>000 1100 0000000000 300</t>
  </si>
  <si>
    <t>000 1100 0000000000 350</t>
  </si>
  <si>
    <t>000 0500 0000000000 800</t>
  </si>
  <si>
    <t xml:space="preserve">000 0500 0000000000 850 </t>
  </si>
  <si>
    <t>000 0500 0000000000 853</t>
  </si>
  <si>
    <t xml:space="preserve">000 0400 0000000000 243 </t>
  </si>
  <si>
    <t>000 0300 0000000000 242</t>
  </si>
  <si>
    <t>048 11201030016000120</t>
  </si>
  <si>
    <t>048 11201070016000120</t>
  </si>
  <si>
    <t>182 10102020013000110</t>
  </si>
  <si>
    <t>182 10501021013000110</t>
  </si>
  <si>
    <t>875 11601063010101140</t>
  </si>
  <si>
    <t>000 11301990000000130</t>
  </si>
  <si>
    <t>923 11301994040000130</t>
  </si>
  <si>
    <t>Прочие доходы от оказания платных услуг (работ) получателями средств бюджетов городских округов</t>
  </si>
  <si>
    <t>Прочие доходы от оказания платных услуг (работ)</t>
  </si>
  <si>
    <t>975 20249999040000150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</si>
  <si>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</si>
  <si>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</si>
  <si>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</si>
  <si>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</si>
  <si>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</si>
  <si>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</si>
  <si>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</si>
  <si>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</si>
  <si>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000 10501000000000110</t>
  </si>
  <si>
    <t>Налог, взимаемый в связи с применением упрощенной системы налогообложения</t>
  </si>
  <si>
    <t>000 10502010020000110</t>
  </si>
  <si>
    <t>000 10503010010000110</t>
  </si>
  <si>
    <t>Единый сельскохозяйственный налог</t>
  </si>
  <si>
    <t>000 11301000000000130</t>
  </si>
  <si>
    <t>Доходы от оказания платных услуг (работ)</t>
  </si>
  <si>
    <t>Доходы от компенсации затрат государства</t>
  </si>
  <si>
    <t>000 11302000000000130</t>
  </si>
  <si>
    <t>000 11402000000000000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</si>
  <si>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</si>
  <si>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</si>
  <si>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</si>
  <si>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</si>
  <si>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</si>
  <si>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</si>
  <si>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</si>
  <si>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000 11601120010000140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</si>
  <si>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</si>
  <si>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</si>
  <si>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</si>
  <si>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</si>
  <si>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000 20215001000000150</t>
  </si>
  <si>
    <t>000 20215002000000150</t>
  </si>
  <si>
    <t>000 20219999000000150</t>
  </si>
  <si>
    <t>Прочие дотации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</si>
  <si>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</si>
  <si>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</si>
  <si>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000 20225519000000150</t>
  </si>
  <si>
    <t>Субсидии бюджетам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</si>
  <si>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</si>
  <si>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</si>
  <si>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</si>
  <si>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000 20235118040000150</t>
  </si>
  <si>
    <t>000 20249999000000150</t>
  </si>
  <si>
    <t>Прочие межбюджетные трансферты, передаваемые бюджетам</t>
  </si>
  <si>
    <t>000 20704000040000150</t>
  </si>
  <si>
    <t>000 11300000000000000</t>
  </si>
  <si>
    <t>ПРОЧИЕ БЕЗВОЗМЕЗДНЫЕ ПОСТУПЛЕНИЯ</t>
  </si>
  <si>
    <t>000 20700000000000000</t>
  </si>
  <si>
    <t>000 21800000000000000</t>
  </si>
  <si>
    <t>182 10102080010000110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</si>
  <si>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</si>
  <si>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</si>
  <si>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</si>
  <si>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</si>
  <si>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000 0400 0000000000 119 </t>
  </si>
  <si>
    <t xml:space="preserve">000 0400 0000000000 111 </t>
  </si>
  <si>
    <t xml:space="preserve">000 0400 0000000000 110 </t>
  </si>
  <si>
    <t xml:space="preserve">000 0400 0000000000 100 </t>
  </si>
  <si>
    <t xml:space="preserve">000 0502 0000000000 400 </t>
  </si>
  <si>
    <t xml:space="preserve">000 0502 0000000000 410 </t>
  </si>
  <si>
    <t xml:space="preserve">000 0502 0000000000 414 </t>
  </si>
  <si>
    <t xml:space="preserve">000 0500 0000000000 400 </t>
  </si>
  <si>
    <t xml:space="preserve">000 0500 0000000000 410 </t>
  </si>
  <si>
    <t xml:space="preserve">000 0500 0000000000 414 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</si>
  <si>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</si>
  <si>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</si>
  <si>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182 10503010012100110</t>
  </si>
  <si>
    <t>Единый сельскохозяйственный налог (пени по соответствующему платежу)</t>
  </si>
  <si>
    <t>890 11601133019000140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</si>
  <si>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</si>
  <si>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</si>
  <si>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</si>
  <si>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890 11601203010008140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</si>
  <si>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</si>
  <si>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Субсидии бюджетам городских округов на реализацию программ формирования современной городской среды</t>
  </si>
  <si>
    <t>923 20225555040000150</t>
  </si>
  <si>
    <t>000 20225555000000150</t>
  </si>
  <si>
    <t>Субсидии бюджетам на реализацию программ формирования современной городской среды</t>
  </si>
  <si>
    <t>000 10503000010000110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</si>
  <si>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</si>
  <si>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992 0103010004 0000 710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</si>
  <si>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</si>
  <si>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992 0103010000 0000 700</t>
  </si>
  <si>
    <t>Бюджетные кредиты из других бюджетов бюджетной системы Российской Федерации в валюте Российской Федерации</t>
  </si>
  <si>
    <t xml:space="preserve"> 992 0103010000 0000 000</t>
  </si>
  <si>
    <t>Бюджетные кредиты из других бюджетов бюджетной системы Российской Федерации</t>
  </si>
  <si>
    <t xml:space="preserve"> 992 0103000000 0000 000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</si>
  <si>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</si>
  <si>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</si>
  <si>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</si>
  <si>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</si>
  <si>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</si>
  <si>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89011601143019000140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</si>
  <si>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</si>
  <si>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87511601053010351140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</si>
  <si>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</si>
  <si>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</si>
  <si>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</si>
  <si>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89011601093010022140</t>
  </si>
  <si>
    <t>00011601093010000140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</si>
  <si>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</si>
  <si>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</si>
  <si>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Субсидии (гранты в форме субсидий), не подлежащие казначейскому сопровождению</t>
  </si>
  <si>
    <t xml:space="preserve">000 0801 0000000000 633 </t>
  </si>
  <si>
    <t>18210102030013000110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</si>
  <si>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</si>
  <si>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000 0701 0000000000 200</t>
  </si>
  <si>
    <t>000 0701 0000000000 240</t>
  </si>
  <si>
    <t>000 0701 0000000000 244</t>
  </si>
  <si>
    <t>000 0709 0000000000 243</t>
  </si>
  <si>
    <t>000 0700 0000000000 243</t>
  </si>
  <si>
    <t xml:space="preserve">000 0804 0000000000 123 </t>
  </si>
  <si>
    <t>Закупка товаров,работ, услуг в целях капитального ремонта государственного (муниципального) имущества</t>
  </si>
  <si>
    <t>Заместитель руководителя  администрации городского округа "Вуктыл" - начальник Финансового управления администрации городского округа "Вуктыл"</t>
  </si>
  <si>
    <t>В. А. Бабина</t>
  </si>
  <si>
    <t>18210102010014000110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</si>
  <si>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</si>
  <si>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18210102080013000110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</si>
  <si>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</si>
  <si>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89011601063010091140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</si>
  <si>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</si>
  <si>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</si>
  <si>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</si>
  <si>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92320235120040000150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</si>
  <si>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</si>
  <si>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Главный бухгалтер</t>
  </si>
  <si>
    <t>С. К. Новинькова</t>
  </si>
  <si>
    <t>Руководитель финансово-экономической</t>
  </si>
  <si>
    <t>Н. Г. Бобрецова</t>
  </si>
  <si>
    <t>00011705000000000180</t>
  </si>
  <si>
    <t>92311705040040000180</t>
  </si>
  <si>
    <t>Прочие неналоговые доходы бюджетов городских округов</t>
  </si>
  <si>
    <t>Невыясненные поступления, зачисляемые в бюджеты городских округов</t>
  </si>
  <si>
    <t>Невыясненные поступления</t>
  </si>
  <si>
    <t xml:space="preserve">Прочие неналоговые доходы </t>
  </si>
  <si>
    <t>923 20249999040000150</t>
  </si>
  <si>
    <t>000 1160700000000140</t>
  </si>
  <si>
    <t>923 11607010040000140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</si>
  <si>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</si>
  <si>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</si>
  <si>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000 0408 0000000000 800</t>
  </si>
  <si>
    <t xml:space="preserve">000 0408 0000000000 850 </t>
  </si>
  <si>
    <t xml:space="preserve">000 0408 0000000000 852 </t>
  </si>
  <si>
    <t>000 0400 0000000000 852</t>
  </si>
  <si>
    <t>Периодичность: месячная</t>
  </si>
  <si>
    <t>на  01.12.2022 г.</t>
  </si>
  <si>
    <r>
      <t>" 22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декабря 2022 г.</t>
    </r>
  </si>
  <si>
    <t xml:space="preserve">000 0400 0000000000 850 </t>
  </si>
  <si>
    <t xml:space="preserve">000 0503 0000000000 800 </t>
  </si>
  <si>
    <t xml:space="preserve">000 0503 0000000000 850 </t>
  </si>
  <si>
    <t xml:space="preserve">000 0503 0000000000 853 </t>
  </si>
  <si>
    <t xml:space="preserve">000 0800 0000000000 123 </t>
  </si>
  <si>
    <t>182 11610129010000140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</si>
  <si>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</si>
  <si>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</si>
  <si>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</si>
  <si>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</si>
  <si>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000 2023512000000150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</si>
</sst>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2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9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name val="Arial"/>
      <family val="2"/>
      <charset val="204"/>
    </font>
    <font>
      <sz val="10"/>
      <color rgb="FF000000"/>
      <name val="Arial Cyr"/>
    </font>
    <font>
      <b/>
      <sz val="9"/>
      <name val="Arial Cyr"/>
      <charset val="204"/>
    </font>
    <font>
      <sz val="9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8">
    <xf numFmtId="0" fontId="0" fillId="0" borderId="0"/>
    <xf numFmtId="0" fontId="5" fillId="0" borderId="9">
      <alignment horizontal="left" wrapText="1"/>
    </xf>
    <xf numFmtId="49" fontId="5" fillId="0" borderId="10">
      <alignment horizontal="center" wrapText="1"/>
    </xf>
    <xf numFmtId="49" fontId="5" fillId="0" borderId="11">
      <alignment horizontal="center"/>
    </xf>
    <xf numFmtId="4" fontId="5" fillId="0" borderId="12">
      <alignment horizontal="right"/>
    </xf>
    <xf numFmtId="0" fontId="5" fillId="0" borderId="13">
      <alignment horizontal="left" wrapText="1"/>
    </xf>
    <xf numFmtId="49" fontId="5" fillId="0" borderId="14">
      <alignment horizontal="center" wrapText="1"/>
    </xf>
    <xf numFmtId="49" fontId="5" fillId="0" borderId="15">
      <alignment horizontal="center"/>
    </xf>
    <xf numFmtId="0" fontId="6" fillId="0" borderId="15"/>
    <xf numFmtId="0" fontId="5" fillId="0" borderId="9">
      <alignment horizontal="left" wrapText="1" indent="1"/>
    </xf>
    <xf numFmtId="49" fontId="5" fillId="0" borderId="16">
      <alignment horizontal="center" wrapText="1"/>
    </xf>
    <xf numFmtId="49" fontId="5" fillId="0" borderId="17">
      <alignment horizontal="center"/>
    </xf>
    <xf numFmtId="4" fontId="5" fillId="0" borderId="17">
      <alignment horizontal="right"/>
    </xf>
    <xf numFmtId="0" fontId="5" fillId="0" borderId="13">
      <alignment horizontal="left" wrapText="1" indent="2"/>
    </xf>
    <xf numFmtId="0" fontId="5" fillId="0" borderId="18">
      <alignment horizontal="left" wrapText="1" indent="2"/>
    </xf>
    <xf numFmtId="49" fontId="5" fillId="0" borderId="16">
      <alignment horizontal="center" shrinkToFit="1"/>
    </xf>
    <xf numFmtId="49" fontId="5" fillId="0" borderId="17">
      <alignment horizontal="center" shrinkToFit="1"/>
    </xf>
    <xf numFmtId="4" fontId="9" fillId="0" borderId="12">
      <alignment horizontal="right" vertical="center" shrinkToFit="1"/>
    </xf>
    <xf numFmtId="1" fontId="9" fillId="0" borderId="12">
      <alignment horizontal="center" vertical="center" shrinkToFit="1"/>
    </xf>
    <xf numFmtId="0" fontId="19" fillId="0" borderId="19">
      <alignment horizontal="left" wrapText="1" indent="2"/>
    </xf>
    <xf numFmtId="4" fontId="19" fillId="0" borderId="12">
      <alignment horizontal="right"/>
    </xf>
    <xf numFmtId="0" fontId="13" fillId="0" borderId="0"/>
    <xf numFmtId="4" fontId="5" fillId="0" borderId="12">
      <alignment horizontal="right"/>
    </xf>
    <xf numFmtId="43" fontId="13" fillId="0" borderId="0" applyFont="0" applyFill="0" applyBorder="0" applyAlignment="0" applyProtection="0"/>
    <xf numFmtId="49" fontId="21" fillId="0" borderId="20">
      <alignment horizontal="center" vertical="top" shrinkToFit="1"/>
    </xf>
    <xf numFmtId="0" fontId="6" fillId="0" borderId="21">
      <alignment horizontal="left" vertical="top" wrapText="1"/>
    </xf>
    <xf numFmtId="0" fontId="5" fillId="0" borderId="19">
      <alignment horizontal="left" wrapText="1" indent="2"/>
    </xf>
    <xf numFmtId="43" fontId="26" fillId="0" borderId="0" applyFont="0" applyFill="0" applyBorder="0" applyAlignment="0" applyProtection="0"/>
  </cellStyleXfs>
  <cellXfs count="182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7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8" fillId="2" borderId="0" xfId="0" applyFont="1" applyFill="1"/>
    <xf numFmtId="0" fontId="8" fillId="2" borderId="5" xfId="0" applyFont="1" applyFill="1" applyBorder="1"/>
    <xf numFmtId="0" fontId="8" fillId="2" borderId="0" xfId="0" applyFont="1" applyFill="1" applyAlignment="1">
      <alignment wrapText="1"/>
    </xf>
    <xf numFmtId="4" fontId="13" fillId="2" borderId="0" xfId="0" applyNumberFormat="1" applyFont="1" applyFill="1"/>
    <xf numFmtId="0" fontId="10" fillId="2" borderId="0" xfId="0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/>
    <xf numFmtId="0" fontId="10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left"/>
    </xf>
    <xf numFmtId="0" fontId="11" fillId="2" borderId="0" xfId="0" applyNumberFormat="1" applyFont="1" applyFill="1" applyBorder="1" applyAlignment="1" applyProtection="1"/>
    <xf numFmtId="0" fontId="11" fillId="2" borderId="8" xfId="0" applyNumberFormat="1" applyFont="1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/>
    <xf numFmtId="0" fontId="4" fillId="2" borderId="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right"/>
    </xf>
    <xf numFmtId="49" fontId="12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/>
    <xf numFmtId="0" fontId="12" fillId="2" borderId="0" xfId="0" applyFont="1" applyFill="1" applyBorder="1" applyAlignment="1" applyProtection="1">
      <alignment horizontal="left"/>
    </xf>
    <xf numFmtId="49" fontId="12" fillId="2" borderId="0" xfId="0" applyNumberFormat="1" applyFont="1" applyFill="1" applyBorder="1" applyAlignment="1" applyProtection="1"/>
    <xf numFmtId="0" fontId="18" fillId="2" borderId="0" xfId="0" applyFont="1" applyFill="1"/>
    <xf numFmtId="0" fontId="20" fillId="2" borderId="8" xfId="1" applyNumberFormat="1" applyFont="1" applyFill="1" applyBorder="1" applyProtection="1">
      <alignment horizontal="left" wrapText="1"/>
    </xf>
    <xf numFmtId="49" fontId="20" fillId="2" borderId="8" xfId="2" applyNumberFormat="1" applyFont="1" applyFill="1" applyBorder="1" applyAlignment="1" applyProtection="1">
      <alignment horizontal="center" wrapText="1"/>
    </xf>
    <xf numFmtId="49" fontId="20" fillId="2" borderId="8" xfId="3" applyNumberFormat="1" applyFont="1" applyFill="1" applyBorder="1" applyAlignment="1" applyProtection="1">
      <alignment horizontal="center"/>
    </xf>
    <xf numFmtId="0" fontId="20" fillId="2" borderId="8" xfId="5" applyNumberFormat="1" applyFont="1" applyFill="1" applyBorder="1" applyProtection="1">
      <alignment horizontal="left" wrapText="1"/>
    </xf>
    <xf numFmtId="49" fontId="20" fillId="2" borderId="8" xfId="6" applyNumberFormat="1" applyFont="1" applyFill="1" applyBorder="1" applyAlignment="1" applyProtection="1">
      <alignment horizontal="center" wrapText="1"/>
    </xf>
    <xf numFmtId="49" fontId="20" fillId="2" borderId="8" xfId="7" applyNumberFormat="1" applyFont="1" applyFill="1" applyBorder="1" applyAlignment="1" applyProtection="1">
      <alignment horizontal="center"/>
    </xf>
    <xf numFmtId="0" fontId="20" fillId="2" borderId="8" xfId="9" applyNumberFormat="1" applyFont="1" applyFill="1" applyBorder="1" applyProtection="1">
      <alignment horizontal="left" wrapText="1" indent="1"/>
    </xf>
    <xf numFmtId="49" fontId="20" fillId="2" borderId="8" xfId="10" applyNumberFormat="1" applyFont="1" applyFill="1" applyBorder="1" applyAlignment="1" applyProtection="1">
      <alignment horizontal="center" wrapText="1"/>
    </xf>
    <xf numFmtId="49" fontId="20" fillId="2" borderId="8" xfId="11" applyNumberFormat="1" applyFont="1" applyFill="1" applyBorder="1" applyAlignment="1" applyProtection="1">
      <alignment horizontal="center"/>
    </xf>
    <xf numFmtId="0" fontId="18" fillId="2" borderId="8" xfId="13" applyNumberFormat="1" applyFont="1" applyFill="1" applyBorder="1" applyProtection="1">
      <alignment horizontal="left" wrapText="1" indent="2"/>
    </xf>
    <xf numFmtId="49" fontId="18" fillId="2" borderId="8" xfId="6" applyNumberFormat="1" applyFont="1" applyFill="1" applyBorder="1" applyAlignment="1" applyProtection="1">
      <alignment horizontal="center" wrapText="1"/>
    </xf>
    <xf numFmtId="49" fontId="18" fillId="2" borderId="8" xfId="7" applyNumberFormat="1" applyFont="1" applyFill="1" applyBorder="1" applyAlignment="1" applyProtection="1">
      <alignment horizontal="center"/>
    </xf>
    <xf numFmtId="0" fontId="18" fillId="2" borderId="8" xfId="14" applyNumberFormat="1" applyFont="1" applyFill="1" applyBorder="1" applyProtection="1">
      <alignment horizontal="left" wrapText="1" indent="2"/>
    </xf>
    <xf numFmtId="49" fontId="18" fillId="2" borderId="8" xfId="15" applyNumberFormat="1" applyFont="1" applyFill="1" applyBorder="1" applyAlignment="1" applyProtection="1">
      <alignment horizontal="center" shrinkToFit="1"/>
    </xf>
    <xf numFmtId="49" fontId="18" fillId="2" borderId="8" xfId="16" applyNumberFormat="1" applyFont="1" applyFill="1" applyBorder="1" applyAlignment="1" applyProtection="1">
      <alignment horizontal="center" shrinkToFit="1"/>
    </xf>
    <xf numFmtId="0" fontId="20" fillId="2" borderId="8" xfId="14" applyNumberFormat="1" applyFont="1" applyFill="1" applyBorder="1" applyProtection="1">
      <alignment horizontal="left" wrapText="1" indent="2"/>
    </xf>
    <xf numFmtId="49" fontId="11" fillId="2" borderId="8" xfId="18" applyNumberFormat="1" applyFont="1" applyFill="1" applyBorder="1" applyAlignment="1" applyProtection="1">
      <alignment horizontal="center" vertical="center" shrinkToFit="1"/>
    </xf>
    <xf numFmtId="0" fontId="20" fillId="2" borderId="8" xfId="8" applyNumberFormat="1" applyFont="1" applyFill="1" applyBorder="1" applyAlignment="1" applyProtection="1">
      <alignment horizontal="center"/>
    </xf>
    <xf numFmtId="49" fontId="14" fillId="2" borderId="8" xfId="0" applyNumberFormat="1" applyFont="1" applyFill="1" applyBorder="1" applyAlignment="1" applyProtection="1">
      <alignment horizontal="center" vertical="center"/>
    </xf>
    <xf numFmtId="4" fontId="11" fillId="2" borderId="8" xfId="18" applyNumberFormat="1" applyFont="1" applyFill="1" applyBorder="1" applyAlignment="1" applyProtection="1">
      <alignment horizontal="center" vertical="center" shrinkToFit="1"/>
    </xf>
    <xf numFmtId="49" fontId="14" fillId="2" borderId="8" xfId="18" applyNumberFormat="1" applyFont="1" applyFill="1" applyBorder="1" applyAlignment="1" applyProtection="1">
      <alignment horizontal="center" vertical="center" shrinkToFi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left" vertical="top" wrapText="1"/>
    </xf>
    <xf numFmtId="49" fontId="17" fillId="2" borderId="8" xfId="0" applyNumberFormat="1" applyFont="1" applyFill="1" applyBorder="1" applyAlignment="1" applyProtection="1">
      <alignment horizontal="left" vertical="top" wrapText="1"/>
    </xf>
    <xf numFmtId="165" fontId="10" fillId="2" borderId="8" xfId="0" applyNumberFormat="1" applyFont="1" applyFill="1" applyBorder="1" applyAlignment="1" applyProtection="1">
      <alignment horizontal="left" vertical="top" wrapText="1"/>
    </xf>
    <xf numFmtId="49" fontId="10" fillId="2" borderId="8" xfId="0" quotePrefix="1" applyNumberFormat="1" applyFont="1" applyFill="1" applyBorder="1" applyAlignment="1" applyProtection="1">
      <alignment horizontal="left" vertical="top" wrapText="1"/>
    </xf>
    <xf numFmtId="165" fontId="10" fillId="2" borderId="8" xfId="0" quotePrefix="1" applyNumberFormat="1" applyFont="1" applyFill="1" applyBorder="1" applyAlignment="1" applyProtection="1">
      <alignment horizontal="left" vertical="top" wrapText="1"/>
    </xf>
    <xf numFmtId="0" fontId="10" fillId="2" borderId="8" xfId="0" applyFont="1" applyFill="1" applyBorder="1" applyAlignment="1" applyProtection="1">
      <alignment horizontal="center" vertical="center"/>
    </xf>
    <xf numFmtId="4" fontId="16" fillId="2" borderId="0" xfId="0" applyNumberFormat="1" applyFont="1" applyFill="1"/>
    <xf numFmtId="0" fontId="15" fillId="2" borderId="0" xfId="21" applyFont="1" applyFill="1" applyBorder="1" applyAlignment="1" applyProtection="1">
      <alignment horizontal="center"/>
    </xf>
    <xf numFmtId="49" fontId="12" fillId="2" borderId="0" xfId="21" applyNumberFormat="1" applyFont="1" applyFill="1" applyBorder="1" applyAlignment="1" applyProtection="1">
      <alignment horizontal="center"/>
    </xf>
    <xf numFmtId="0" fontId="13" fillId="2" borderId="0" xfId="21" applyFont="1" applyFill="1"/>
    <xf numFmtId="0" fontId="10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>
      <alignment horizontal="left"/>
    </xf>
    <xf numFmtId="0" fontId="12" fillId="2" borderId="0" xfId="21" applyFont="1" applyFill="1" applyBorder="1" applyAlignment="1" applyProtection="1"/>
    <xf numFmtId="0" fontId="12" fillId="2" borderId="8" xfId="21" applyFont="1" applyFill="1" applyBorder="1" applyAlignment="1" applyProtection="1">
      <alignment horizontal="center" vertical="center"/>
    </xf>
    <xf numFmtId="49" fontId="17" fillId="2" borderId="8" xfId="21" applyNumberFormat="1" applyFont="1" applyFill="1" applyBorder="1" applyAlignment="1" applyProtection="1">
      <alignment horizontal="left" vertical="top" wrapText="1"/>
    </xf>
    <xf numFmtId="49" fontId="15" fillId="2" borderId="8" xfId="21" applyNumberFormat="1" applyFont="1" applyFill="1" applyBorder="1" applyAlignment="1" applyProtection="1">
      <alignment horizontal="center" vertical="center" wrapText="1"/>
    </xf>
    <xf numFmtId="49" fontId="15" fillId="2" borderId="8" xfId="21" applyNumberFormat="1" applyFont="1" applyFill="1" applyBorder="1" applyAlignment="1" applyProtection="1">
      <alignment horizontal="center" vertical="center"/>
    </xf>
    <xf numFmtId="0" fontId="10" fillId="2" borderId="8" xfId="21" applyFont="1" applyFill="1" applyBorder="1" applyAlignment="1" applyProtection="1">
      <alignment horizontal="left" vertical="top"/>
    </xf>
    <xf numFmtId="49" fontId="10" fillId="2" borderId="8" xfId="21" applyNumberFormat="1" applyFont="1" applyFill="1" applyBorder="1" applyAlignment="1" applyProtection="1">
      <alignment horizontal="left" vertical="top" wrapText="1"/>
    </xf>
    <xf numFmtId="4" fontId="12" fillId="2" borderId="8" xfId="21" applyNumberFormat="1" applyFont="1" applyFill="1" applyBorder="1" applyAlignment="1" applyProtection="1">
      <alignment horizontal="center" vertical="center"/>
    </xf>
    <xf numFmtId="4" fontId="13" fillId="2" borderId="0" xfId="21" applyNumberFormat="1" applyFont="1" applyFill="1"/>
    <xf numFmtId="4" fontId="2" fillId="2" borderId="0" xfId="21" applyNumberFormat="1" applyFont="1" applyFill="1" applyBorder="1" applyAlignment="1" applyProtection="1">
      <alignment horizontal="right"/>
    </xf>
    <xf numFmtId="166" fontId="12" fillId="2" borderId="8" xfId="23" applyNumberFormat="1" applyFont="1" applyFill="1" applyBorder="1" applyAlignment="1" applyProtection="1">
      <alignment horizontal="center" vertical="center"/>
    </xf>
    <xf numFmtId="0" fontId="10" fillId="2" borderId="0" xfId="21" applyFont="1" applyFill="1"/>
    <xf numFmtId="0" fontId="12" fillId="2" borderId="0" xfId="21" applyFont="1" applyFill="1"/>
    <xf numFmtId="43" fontId="12" fillId="2" borderId="0" xfId="23" applyFont="1" applyFill="1" applyAlignment="1">
      <alignment horizontal="center"/>
    </xf>
    <xf numFmtId="0" fontId="12" fillId="2" borderId="0" xfId="21" applyFont="1" applyFill="1" applyAlignment="1">
      <alignment horizontal="center"/>
    </xf>
    <xf numFmtId="43" fontId="12" fillId="2" borderId="0" xfId="21" applyNumberFormat="1" applyFont="1" applyFill="1" applyAlignment="1">
      <alignment horizontal="center"/>
    </xf>
    <xf numFmtId="49" fontId="12" fillId="2" borderId="22" xfId="21" applyNumberFormat="1" applyFont="1" applyFill="1" applyBorder="1" applyAlignment="1" applyProtection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49" fontId="10" fillId="2" borderId="22" xfId="0" applyNumberFormat="1" applyFont="1" applyFill="1" applyBorder="1" applyAlignment="1" applyProtection="1">
      <alignment horizontal="left" vertical="top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>
      <alignment horizontal="center" vertical="center" wrapText="1"/>
    </xf>
    <xf numFmtId="49" fontId="17" fillId="2" borderId="8" xfId="0" applyNumberFormat="1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/>
    </xf>
    <xf numFmtId="49" fontId="14" fillId="2" borderId="8" xfId="0" applyNumberFormat="1" applyFont="1" applyFill="1" applyBorder="1" applyAlignment="1" applyProtection="1">
      <alignment horizontal="center" vertical="center" wrapText="1"/>
    </xf>
    <xf numFmtId="4" fontId="14" fillId="2" borderId="8" xfId="0" quotePrefix="1" applyNumberFormat="1" applyFont="1" applyFill="1" applyBorder="1" applyAlignment="1" applyProtection="1">
      <alignment horizontal="center" vertical="center"/>
    </xf>
    <xf numFmtId="49" fontId="11" fillId="2" borderId="22" xfId="0" applyNumberFormat="1" applyFont="1" applyFill="1" applyBorder="1" applyAlignment="1" applyProtection="1">
      <alignment horizontal="center" vertical="center" wrapText="1"/>
    </xf>
    <xf numFmtId="4" fontId="11" fillId="2" borderId="23" xfId="0" applyNumberFormat="1" applyFont="1" applyFill="1" applyBorder="1" applyAlignment="1" applyProtection="1">
      <alignment horizontal="center" vertical="center"/>
    </xf>
    <xf numFmtId="0" fontId="14" fillId="2" borderId="8" xfId="0" applyNumberFormat="1" applyFont="1" applyFill="1" applyBorder="1" applyAlignment="1" applyProtection="1">
      <alignment horizontal="center" vertical="center"/>
    </xf>
    <xf numFmtId="4" fontId="22" fillId="2" borderId="8" xfId="0" applyNumberFormat="1" applyFont="1" applyFill="1" applyBorder="1" applyAlignment="1">
      <alignment horizontal="center"/>
    </xf>
    <xf numFmtId="4" fontId="20" fillId="2" borderId="8" xfId="12" applyNumberFormat="1" applyFont="1" applyFill="1" applyBorder="1" applyAlignment="1" applyProtection="1">
      <alignment horizontal="center"/>
    </xf>
    <xf numFmtId="4" fontId="22" fillId="2" borderId="8" xfId="0" applyNumberFormat="1" applyFont="1" applyFill="1" applyBorder="1" applyAlignment="1"/>
    <xf numFmtId="4" fontId="18" fillId="2" borderId="8" xfId="12" applyNumberFormat="1" applyFont="1" applyFill="1" applyBorder="1" applyAlignment="1" applyProtection="1">
      <alignment horizontal="center"/>
    </xf>
    <xf numFmtId="4" fontId="23" fillId="2" borderId="8" xfId="0" applyNumberFormat="1" applyFont="1" applyFill="1" applyBorder="1" applyAlignment="1">
      <alignment horizontal="center"/>
    </xf>
    <xf numFmtId="4" fontId="18" fillId="2" borderId="12" xfId="0" applyNumberFormat="1" applyFont="1" applyFill="1" applyBorder="1" applyAlignment="1">
      <alignment horizontal="center"/>
    </xf>
    <xf numFmtId="4" fontId="14" fillId="2" borderId="12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left" vertical="justify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0" fillId="2" borderId="6" xfId="0" quotePrefix="1" applyNumberFormat="1" applyFont="1" applyFill="1" applyBorder="1" applyAlignment="1">
      <alignment horizontal="left" wrapText="1"/>
    </xf>
    <xf numFmtId="4" fontId="14" fillId="2" borderId="8" xfId="17" applyNumberFormat="1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>
      <alignment horizontal="left" vertical="justify" wrapText="1"/>
    </xf>
    <xf numFmtId="0" fontId="10" fillId="2" borderId="22" xfId="0" applyFont="1" applyFill="1" applyBorder="1" applyAlignment="1">
      <alignment horizontal="left" vertical="justify" wrapText="1"/>
    </xf>
    <xf numFmtId="49" fontId="11" fillId="2" borderId="0" xfId="0" applyNumberFormat="1" applyFont="1" applyFill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 wrapText="1" shrinkToFit="1"/>
    </xf>
    <xf numFmtId="0" fontId="10" fillId="2" borderId="0" xfId="0" applyFont="1" applyFill="1" applyAlignment="1">
      <alignment horizontal="left" vertical="center"/>
    </xf>
    <xf numFmtId="49" fontId="10" fillId="2" borderId="24" xfId="0" applyNumberFormat="1" applyFont="1" applyFill="1" applyBorder="1" applyAlignment="1">
      <alignment horizontal="left" vertical="justify" wrapText="1"/>
    </xf>
    <xf numFmtId="49" fontId="11" fillId="2" borderId="24" xfId="0" applyNumberFormat="1" applyFont="1" applyFill="1" applyBorder="1" applyAlignment="1">
      <alignment horizontal="center" vertical="center"/>
    </xf>
    <xf numFmtId="4" fontId="14" fillId="2" borderId="8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8" xfId="0" quotePrefix="1" applyFont="1" applyFill="1" applyBorder="1" applyAlignment="1">
      <alignment horizontal="left" vertical="center" wrapText="1" shrinkToFit="1"/>
    </xf>
    <xf numFmtId="4" fontId="12" fillId="2" borderId="0" xfId="21" applyNumberFormat="1" applyFont="1" applyFill="1" applyAlignment="1">
      <alignment horizontal="center"/>
    </xf>
    <xf numFmtId="0" fontId="24" fillId="2" borderId="0" xfId="0" applyFont="1" applyFill="1"/>
    <xf numFmtId="4" fontId="15" fillId="2" borderId="8" xfId="21" applyNumberFormat="1" applyFont="1" applyFill="1" applyBorder="1" applyAlignment="1" applyProtection="1">
      <alignment horizontal="center" vertical="center"/>
    </xf>
    <xf numFmtId="4" fontId="18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6" fontId="11" fillId="2" borderId="8" xfId="0" applyNumberFormat="1" applyFont="1" applyFill="1" applyBorder="1" applyAlignment="1">
      <alignment horizontal="center" vertical="center"/>
    </xf>
    <xf numFmtId="0" fontId="10" fillId="2" borderId="8" xfId="0" quotePrefix="1" applyNumberFormat="1" applyFont="1" applyFill="1" applyBorder="1" applyAlignment="1">
      <alignment horizontal="left" wrapText="1"/>
    </xf>
    <xf numFmtId="49" fontId="11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6" fillId="2" borderId="0" xfId="0" applyFont="1" applyFill="1"/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 applyProtection="1">
      <alignment horizontal="center" vertical="center"/>
    </xf>
    <xf numFmtId="49" fontId="10" fillId="2" borderId="24" xfId="0" applyNumberFormat="1" applyFont="1" applyFill="1" applyBorder="1" applyAlignment="1" applyProtection="1">
      <alignment horizontal="left" vertical="top" wrapText="1"/>
    </xf>
    <xf numFmtId="49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/>
    </xf>
    <xf numFmtId="4" fontId="14" fillId="2" borderId="8" xfId="0" applyNumberFormat="1" applyFont="1" applyFill="1" applyBorder="1" applyAlignment="1" applyProtection="1">
      <alignment horizontal="center" vertical="center"/>
    </xf>
    <xf numFmtId="49" fontId="11" fillId="2" borderId="24" xfId="0" applyNumberFormat="1" applyFont="1" applyFill="1" applyBorder="1" applyAlignment="1" applyProtection="1">
      <alignment horizontal="center" vertical="center" wrapText="1"/>
    </xf>
    <xf numFmtId="4" fontId="11" fillId="2" borderId="8" xfId="17" applyNumberFormat="1" applyFont="1" applyFill="1" applyBorder="1" applyAlignment="1" applyProtection="1">
      <alignment horizontal="center" vertical="center" shrinkToFit="1"/>
    </xf>
    <xf numFmtId="164" fontId="2" fillId="2" borderId="3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2" fillId="2" borderId="8" xfId="21" applyNumberFormat="1" applyFont="1" applyFill="1" applyBorder="1" applyAlignment="1" applyProtection="1">
      <alignment horizontal="center" vertical="center" wrapText="1"/>
    </xf>
    <xf numFmtId="0" fontId="10" fillId="2" borderId="8" xfId="21" applyFont="1" applyFill="1" applyBorder="1" applyAlignment="1" applyProtection="1">
      <alignment horizontal="center" vertical="center"/>
    </xf>
    <xf numFmtId="49" fontId="12" fillId="2" borderId="8" xfId="21" applyNumberFormat="1" applyFont="1" applyFill="1" applyBorder="1" applyAlignment="1" applyProtection="1">
      <alignment horizontal="center" vertical="center"/>
    </xf>
    <xf numFmtId="4" fontId="22" fillId="2" borderId="8" xfId="0" applyNumberFormat="1" applyFont="1" applyFill="1" applyBorder="1" applyAlignment="1">
      <alignment horizontal="right" vertical="center"/>
    </xf>
    <xf numFmtId="4" fontId="23" fillId="2" borderId="8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left" vertical="justify" wrapText="1"/>
    </xf>
    <xf numFmtId="0" fontId="10" fillId="2" borderId="23" xfId="0" applyFont="1" applyFill="1" applyBorder="1" applyAlignment="1">
      <alignment horizontal="left" vertical="justify" wrapText="1"/>
    </xf>
    <xf numFmtId="0" fontId="10" fillId="2" borderId="0" xfId="0" applyFont="1" applyFill="1" applyAlignment="1">
      <alignment horizontal="left" vertical="justify"/>
    </xf>
    <xf numFmtId="4" fontId="12" fillId="2" borderId="12" xfId="21" applyNumberFormat="1" applyFont="1" applyFill="1" applyBorder="1" applyAlignment="1">
      <alignment horizontal="center" vertical="center"/>
    </xf>
    <xf numFmtId="4" fontId="27" fillId="2" borderId="12" xfId="22" applyNumberFormat="1" applyFont="1" applyFill="1" applyAlignment="1" applyProtection="1">
      <alignment horizontal="center" vertical="center"/>
    </xf>
    <xf numFmtId="4" fontId="12" fillId="2" borderId="15" xfId="21" applyNumberFormat="1" applyFont="1" applyFill="1" applyBorder="1" applyAlignment="1">
      <alignment horizontal="center" vertical="center"/>
    </xf>
    <xf numFmtId="4" fontId="12" fillId="2" borderId="22" xfId="21" applyNumberFormat="1" applyFont="1" applyFill="1" applyBorder="1" applyAlignment="1" applyProtection="1">
      <alignment horizontal="center" vertical="center"/>
    </xf>
    <xf numFmtId="4" fontId="12" fillId="2" borderId="8" xfId="21" applyNumberFormat="1" applyFont="1" applyFill="1" applyBorder="1" applyAlignment="1">
      <alignment horizontal="center" vertical="center"/>
    </xf>
    <xf numFmtId="4" fontId="12" fillId="2" borderId="0" xfId="21" applyNumberFormat="1" applyFont="1" applyFill="1" applyBorder="1" applyAlignment="1" applyProtection="1">
      <alignment horizontal="center" vertical="center"/>
    </xf>
    <xf numFmtId="4" fontId="12" fillId="2" borderId="25" xfId="21" applyNumberFormat="1" applyFont="1" applyFill="1" applyBorder="1" applyAlignment="1" applyProtection="1">
      <alignment horizontal="center" vertical="center"/>
    </xf>
    <xf numFmtId="4" fontId="12" fillId="2" borderId="12" xfId="22" applyNumberFormat="1" applyFont="1" applyFill="1" applyAlignment="1" applyProtection="1">
      <alignment horizontal="center" vertical="center"/>
    </xf>
    <xf numFmtId="166" fontId="15" fillId="2" borderId="15" xfId="27" applyNumberFormat="1" applyFont="1" applyFill="1" applyBorder="1" applyAlignment="1">
      <alignment horizontal="center" vertical="center"/>
    </xf>
    <xf numFmtId="4" fontId="12" fillId="2" borderId="8" xfId="17" applyNumberFormat="1" applyFont="1" applyFill="1" applyBorder="1" applyAlignment="1" applyProtection="1">
      <alignment horizontal="center" vertical="center" shrinkToFit="1"/>
    </xf>
    <xf numFmtId="166" fontId="18" fillId="2" borderId="8" xfId="27" applyNumberFormat="1" applyFont="1" applyFill="1" applyBorder="1" applyAlignment="1">
      <alignment horizontal="center"/>
    </xf>
    <xf numFmtId="4" fontId="20" fillId="2" borderId="8" xfId="4" applyNumberFormat="1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 vertical="center" wrapText="1"/>
    </xf>
    <xf numFmtId="49" fontId="10" fillId="2" borderId="8" xfId="0" applyNumberFormat="1" applyFont="1" applyFill="1" applyBorder="1" applyAlignment="1" applyProtection="1">
      <alignment horizontal="center" vertical="center" wrapText="1"/>
    </xf>
    <xf numFmtId="0" fontId="10" fillId="2" borderId="8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0" fillId="2" borderId="5" xfId="0" applyNumberFormat="1" applyFont="1" applyFill="1" applyBorder="1" applyAlignment="1" applyProtection="1">
      <alignment horizontal="left" wrapText="1"/>
    </xf>
    <xf numFmtId="49" fontId="11" fillId="2" borderId="5" xfId="0" applyNumberFormat="1" applyFont="1" applyFill="1" applyBorder="1" applyAlignment="1" applyProtection="1">
      <alignment wrapText="1"/>
    </xf>
    <xf numFmtId="49" fontId="10" fillId="2" borderId="6" xfId="0" applyNumberFormat="1" applyFont="1" applyFill="1" applyBorder="1" applyAlignment="1" applyProtection="1">
      <alignment horizontal="left" wrapText="1"/>
    </xf>
    <xf numFmtId="49" fontId="12" fillId="2" borderId="8" xfId="21" applyNumberFormat="1" applyFont="1" applyFill="1" applyBorder="1" applyAlignment="1" applyProtection="1">
      <alignment horizontal="center" vertical="center" wrapText="1"/>
    </xf>
    <xf numFmtId="0" fontId="1" fillId="2" borderId="0" xfId="21" applyFont="1" applyFill="1" applyBorder="1" applyAlignment="1" applyProtection="1">
      <alignment horizontal="center"/>
    </xf>
    <xf numFmtId="0" fontId="10" fillId="2" borderId="8" xfId="21" applyFont="1" applyFill="1" applyBorder="1" applyAlignment="1" applyProtection="1">
      <alignment horizontal="center" vertical="center"/>
    </xf>
    <xf numFmtId="0" fontId="12" fillId="2" borderId="8" xfId="21" applyFont="1" applyFill="1" applyBorder="1" applyAlignment="1" applyProtection="1">
      <alignment horizontal="center" vertical="center" wrapText="1"/>
    </xf>
    <xf numFmtId="49" fontId="12" fillId="2" borderId="8" xfId="21" applyNumberFormat="1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right"/>
    </xf>
    <xf numFmtId="0" fontId="4" fillId="2" borderId="8" xfId="0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8">
    <cellStyle name="ex76" xfId="24"/>
    <cellStyle name="ex77" xfId="25"/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31 2" xfId="26"/>
    <cellStyle name="xl40" xfId="18"/>
    <cellStyle name="xl42" xfId="2"/>
    <cellStyle name="xl43" xfId="6"/>
    <cellStyle name="xl45" xfId="20"/>
    <cellStyle name="xl45 2" xfId="22"/>
    <cellStyle name="xl46" xfId="17"/>
    <cellStyle name="xl50" xfId="3"/>
    <cellStyle name="xl51" xfId="7"/>
    <cellStyle name="xl56" xfId="4"/>
    <cellStyle name="xl89" xfId="1"/>
    <cellStyle name="Обычный" xfId="0" builtinId="0"/>
    <cellStyle name="Обычный 2" xfId="21"/>
    <cellStyle name="Финансовый" xfId="27" builtinId="3"/>
    <cellStyle name="Финансовый 2" xfId="23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8"/>
  <sheetViews>
    <sheetView showGridLines="0" zoomScale="110" zoomScaleNormal="110" zoomScaleSheetLayoutView="140" workbookViewId="0">
      <selection activeCell="E11" sqref="E11:E17"/>
    </sheetView>
  </sheetViews>
  <sheetFormatPr defaultColWidth="9.140625" defaultRowHeight="12.75" customHeight="1" x14ac:dyDescent="0.2"/>
  <cols>
    <col min="1" max="1" width="46.5703125" style="20" customWidth="1"/>
    <col min="2" max="2" width="6.140625" style="132" customWidth="1"/>
    <col min="3" max="3" width="22.7109375" style="27" customWidth="1"/>
    <col min="4" max="4" width="21" style="35" customWidth="1"/>
    <col min="5" max="5" width="18.7109375" style="35" customWidth="1"/>
    <col min="6" max="6" width="18.7109375" style="132" customWidth="1"/>
    <col min="7" max="7" width="14.42578125" style="132" customWidth="1"/>
    <col min="8" max="8" width="16.7109375" style="132" customWidth="1"/>
    <col min="9" max="16384" width="9.140625" style="132"/>
  </cols>
  <sheetData>
    <row r="1" spans="1:6" ht="19.5" customHeight="1" x14ac:dyDescent="0.25">
      <c r="A1" s="143"/>
      <c r="B1" s="143"/>
      <c r="C1" s="143"/>
      <c r="D1" s="143"/>
      <c r="E1" s="122"/>
      <c r="F1" s="122"/>
    </row>
    <row r="2" spans="1:6" ht="16.899999999999999" customHeight="1" thickBot="1" x14ac:dyDescent="0.3">
      <c r="A2" s="168" t="s">
        <v>0</v>
      </c>
      <c r="B2" s="168"/>
      <c r="C2" s="168"/>
      <c r="D2" s="168"/>
      <c r="E2" s="31"/>
      <c r="F2" s="6" t="s">
        <v>1</v>
      </c>
    </row>
    <row r="3" spans="1:6" x14ac:dyDescent="0.2">
      <c r="A3" s="18"/>
      <c r="B3" s="1"/>
      <c r="C3" s="23"/>
      <c r="D3" s="36"/>
      <c r="E3" s="32" t="s">
        <v>2</v>
      </c>
      <c r="F3" s="7" t="s">
        <v>3</v>
      </c>
    </row>
    <row r="4" spans="1:6" x14ac:dyDescent="0.2">
      <c r="A4" s="169" t="s">
        <v>983</v>
      </c>
      <c r="B4" s="169"/>
      <c r="C4" s="169"/>
      <c r="D4" s="169"/>
      <c r="E4" s="31" t="s">
        <v>4</v>
      </c>
      <c r="F4" s="142">
        <v>44896</v>
      </c>
    </row>
    <row r="5" spans="1:6" x14ac:dyDescent="0.2">
      <c r="A5" s="19"/>
      <c r="B5" s="4"/>
      <c r="C5" s="24"/>
      <c r="D5" s="37"/>
      <c r="E5" s="31" t="s">
        <v>6</v>
      </c>
      <c r="F5" s="8" t="s">
        <v>16</v>
      </c>
    </row>
    <row r="6" spans="1:6" x14ac:dyDescent="0.2">
      <c r="A6" s="18" t="s">
        <v>7</v>
      </c>
      <c r="B6" s="170" t="s">
        <v>13</v>
      </c>
      <c r="C6" s="171"/>
      <c r="D6" s="171"/>
      <c r="E6" s="31" t="s">
        <v>8</v>
      </c>
      <c r="F6" s="8" t="s">
        <v>17</v>
      </c>
    </row>
    <row r="7" spans="1:6" x14ac:dyDescent="0.2">
      <c r="A7" s="18" t="s">
        <v>9</v>
      </c>
      <c r="B7" s="172" t="s">
        <v>14</v>
      </c>
      <c r="C7" s="172"/>
      <c r="D7" s="172"/>
      <c r="E7" s="31" t="s">
        <v>10</v>
      </c>
      <c r="F7" s="10" t="s">
        <v>18</v>
      </c>
    </row>
    <row r="8" spans="1:6" x14ac:dyDescent="0.2">
      <c r="A8" s="18" t="s">
        <v>982</v>
      </c>
      <c r="B8" s="9"/>
      <c r="C8" s="23"/>
      <c r="D8" s="37"/>
      <c r="E8" s="31"/>
      <c r="F8" s="11"/>
    </row>
    <row r="9" spans="1:6" x14ac:dyDescent="0.2">
      <c r="A9" s="18" t="s">
        <v>15</v>
      </c>
      <c r="B9" s="9"/>
      <c r="C9" s="23"/>
      <c r="D9" s="37"/>
      <c r="E9" s="31" t="s">
        <v>11</v>
      </c>
      <c r="F9" s="12" t="s">
        <v>12</v>
      </c>
    </row>
    <row r="10" spans="1:6" ht="20.25" customHeight="1" x14ac:dyDescent="0.25">
      <c r="A10" s="168"/>
      <c r="B10" s="168"/>
      <c r="C10" s="168"/>
      <c r="D10" s="168"/>
      <c r="E10" s="33"/>
      <c r="F10" s="13"/>
    </row>
    <row r="11" spans="1:6" ht="4.1500000000000004" customHeight="1" x14ac:dyDescent="0.2">
      <c r="A11" s="165" t="s">
        <v>19</v>
      </c>
      <c r="B11" s="165" t="s">
        <v>20</v>
      </c>
      <c r="C11" s="167" t="s">
        <v>21</v>
      </c>
      <c r="D11" s="166" t="s">
        <v>22</v>
      </c>
      <c r="E11" s="166" t="s">
        <v>23</v>
      </c>
      <c r="F11" s="166" t="s">
        <v>24</v>
      </c>
    </row>
    <row r="12" spans="1:6" ht="3.6" customHeight="1" x14ac:dyDescent="0.2">
      <c r="A12" s="165"/>
      <c r="B12" s="165"/>
      <c r="C12" s="167"/>
      <c r="D12" s="166"/>
      <c r="E12" s="166"/>
      <c r="F12" s="166"/>
    </row>
    <row r="13" spans="1:6" ht="3" customHeight="1" x14ac:dyDescent="0.2">
      <c r="A13" s="165"/>
      <c r="B13" s="165"/>
      <c r="C13" s="167"/>
      <c r="D13" s="166"/>
      <c r="E13" s="166"/>
      <c r="F13" s="166"/>
    </row>
    <row r="14" spans="1:6" ht="3" customHeight="1" x14ac:dyDescent="0.2">
      <c r="A14" s="165"/>
      <c r="B14" s="165"/>
      <c r="C14" s="167"/>
      <c r="D14" s="166"/>
      <c r="E14" s="166"/>
      <c r="F14" s="166"/>
    </row>
    <row r="15" spans="1:6" ht="3" customHeight="1" x14ac:dyDescent="0.2">
      <c r="A15" s="165"/>
      <c r="B15" s="165"/>
      <c r="C15" s="167"/>
      <c r="D15" s="166"/>
      <c r="E15" s="166"/>
      <c r="F15" s="166"/>
    </row>
    <row r="16" spans="1:6" ht="3" customHeight="1" x14ac:dyDescent="0.2">
      <c r="A16" s="165"/>
      <c r="B16" s="165"/>
      <c r="C16" s="167"/>
      <c r="D16" s="166"/>
      <c r="E16" s="166"/>
      <c r="F16" s="166"/>
    </row>
    <row r="17" spans="1:8" ht="14.45" customHeight="1" x14ac:dyDescent="0.2">
      <c r="A17" s="165"/>
      <c r="B17" s="165"/>
      <c r="C17" s="167"/>
      <c r="D17" s="166"/>
      <c r="E17" s="166"/>
      <c r="F17" s="166"/>
    </row>
    <row r="18" spans="1:8" ht="12.6" customHeight="1" x14ac:dyDescent="0.2">
      <c r="A18" s="66">
        <v>1</v>
      </c>
      <c r="B18" s="95">
        <v>2</v>
      </c>
      <c r="C18" s="25">
        <v>3</v>
      </c>
      <c r="D18" s="135" t="s">
        <v>25</v>
      </c>
      <c r="E18" s="135" t="s">
        <v>26</v>
      </c>
      <c r="F18" s="135" t="s">
        <v>27</v>
      </c>
    </row>
    <row r="19" spans="1:8" ht="15" customHeight="1" x14ac:dyDescent="0.2">
      <c r="A19" s="62" t="s">
        <v>28</v>
      </c>
      <c r="B19" s="97" t="s">
        <v>29</v>
      </c>
      <c r="C19" s="101" t="s">
        <v>30</v>
      </c>
      <c r="D19" s="108">
        <v>783724274.08000004</v>
      </c>
      <c r="E19" s="139">
        <f>E21+E191</f>
        <v>704493243.00999999</v>
      </c>
      <c r="F19" s="139">
        <f>D19-E19</f>
        <v>79231031.070000052</v>
      </c>
      <c r="G19" s="17"/>
      <c r="H19" s="17"/>
    </row>
    <row r="20" spans="1:8" ht="12" customHeight="1" x14ac:dyDescent="0.2">
      <c r="A20" s="61" t="s">
        <v>31</v>
      </c>
      <c r="B20" s="137"/>
      <c r="C20" s="135"/>
      <c r="D20" s="96"/>
      <c r="E20" s="96"/>
      <c r="F20" s="96"/>
    </row>
    <row r="21" spans="1:8" s="133" customFormat="1" ht="15" customHeight="1" x14ac:dyDescent="0.2">
      <c r="A21" s="62" t="s">
        <v>32</v>
      </c>
      <c r="B21" s="97" t="s">
        <v>29</v>
      </c>
      <c r="C21" s="57" t="s">
        <v>33</v>
      </c>
      <c r="D21" s="139" t="s">
        <v>39</v>
      </c>
      <c r="E21" s="139">
        <f>E22+E43+E49+E73+E85+E92+E103+E109+E116+E128+E186+E125</f>
        <v>284455006.90999997</v>
      </c>
      <c r="F21" s="139" t="s">
        <v>39</v>
      </c>
    </row>
    <row r="22" spans="1:8" s="133" customFormat="1" ht="16.899999999999999" customHeight="1" x14ac:dyDescent="0.2">
      <c r="A22" s="62" t="s">
        <v>34</v>
      </c>
      <c r="B22" s="97" t="s">
        <v>29</v>
      </c>
      <c r="C22" s="57" t="s">
        <v>35</v>
      </c>
      <c r="D22" s="139" t="s">
        <v>39</v>
      </c>
      <c r="E22" s="139">
        <f>E23</f>
        <v>217077046.93000001</v>
      </c>
      <c r="F22" s="139" t="s">
        <v>39</v>
      </c>
      <c r="G22" s="67"/>
    </row>
    <row r="23" spans="1:8" ht="14.25" customHeight="1" x14ac:dyDescent="0.2">
      <c r="A23" s="61" t="s">
        <v>36</v>
      </c>
      <c r="B23" s="137" t="s">
        <v>29</v>
      </c>
      <c r="C23" s="135" t="s">
        <v>719</v>
      </c>
      <c r="D23" s="138" t="s">
        <v>39</v>
      </c>
      <c r="E23" s="138">
        <f>E24+E29+E33+E37+E39</f>
        <v>217077046.93000001</v>
      </c>
      <c r="F23" s="139" t="s">
        <v>39</v>
      </c>
    </row>
    <row r="24" spans="1:8" ht="60" customHeight="1" x14ac:dyDescent="0.2">
      <c r="A24" s="61" t="s">
        <v>839</v>
      </c>
      <c r="B24" s="137" t="s">
        <v>29</v>
      </c>
      <c r="C24" s="135" t="s">
        <v>838</v>
      </c>
      <c r="D24" s="138" t="s">
        <v>39</v>
      </c>
      <c r="E24" s="138">
        <f>E25+E26+E27+E28</f>
        <v>214231518.99000001</v>
      </c>
      <c r="F24" s="139" t="s">
        <v>39</v>
      </c>
    </row>
    <row r="25" spans="1:8" ht="75" customHeight="1" x14ac:dyDescent="0.2">
      <c r="A25" s="63" t="s">
        <v>37</v>
      </c>
      <c r="B25" s="137" t="s">
        <v>29</v>
      </c>
      <c r="C25" s="135" t="s">
        <v>38</v>
      </c>
      <c r="D25" s="139" t="s">
        <v>39</v>
      </c>
      <c r="E25" s="141">
        <v>213123859</v>
      </c>
      <c r="F25" s="139" t="s">
        <v>39</v>
      </c>
    </row>
    <row r="26" spans="1:8" ht="63.75" customHeight="1" x14ac:dyDescent="0.2">
      <c r="A26" s="63" t="s">
        <v>40</v>
      </c>
      <c r="B26" s="137" t="s">
        <v>29</v>
      </c>
      <c r="C26" s="135" t="s">
        <v>41</v>
      </c>
      <c r="D26" s="139" t="s">
        <v>39</v>
      </c>
      <c r="E26" s="141">
        <v>686505.03</v>
      </c>
      <c r="F26" s="139" t="s">
        <v>39</v>
      </c>
    </row>
    <row r="27" spans="1:8" ht="85.5" customHeight="1" x14ac:dyDescent="0.2">
      <c r="A27" s="63" t="s">
        <v>42</v>
      </c>
      <c r="B27" s="137" t="s">
        <v>29</v>
      </c>
      <c r="C27" s="135" t="s">
        <v>43</v>
      </c>
      <c r="D27" s="138" t="s">
        <v>39</v>
      </c>
      <c r="E27" s="141">
        <v>420884.35</v>
      </c>
      <c r="F27" s="139" t="s">
        <v>39</v>
      </c>
    </row>
    <row r="28" spans="1:8" ht="60.75" customHeight="1" x14ac:dyDescent="0.2">
      <c r="A28" s="150" t="s">
        <v>954</v>
      </c>
      <c r="B28" s="137" t="s">
        <v>29</v>
      </c>
      <c r="C28" s="135" t="s">
        <v>953</v>
      </c>
      <c r="D28" s="138" t="s">
        <v>39</v>
      </c>
      <c r="E28" s="141">
        <v>270.61</v>
      </c>
      <c r="F28" s="139" t="s">
        <v>39</v>
      </c>
    </row>
    <row r="29" spans="1:8" ht="85.5" customHeight="1" x14ac:dyDescent="0.2">
      <c r="A29" s="63" t="s">
        <v>840</v>
      </c>
      <c r="B29" s="137" t="s">
        <v>29</v>
      </c>
      <c r="C29" s="135" t="s">
        <v>841</v>
      </c>
      <c r="D29" s="138" t="s">
        <v>39</v>
      </c>
      <c r="E29" s="141">
        <f>E30+E31+E32</f>
        <v>455245.71</v>
      </c>
      <c r="F29" s="139" t="s">
        <v>39</v>
      </c>
    </row>
    <row r="30" spans="1:8" ht="108.75" customHeight="1" x14ac:dyDescent="0.2">
      <c r="A30" s="63" t="s">
        <v>44</v>
      </c>
      <c r="B30" s="137" t="s">
        <v>29</v>
      </c>
      <c r="C30" s="135" t="s">
        <v>45</v>
      </c>
      <c r="D30" s="139" t="s">
        <v>39</v>
      </c>
      <c r="E30" s="141">
        <v>453406.35</v>
      </c>
      <c r="F30" s="139" t="s">
        <v>39</v>
      </c>
    </row>
    <row r="31" spans="1:8" ht="86.45" customHeight="1" x14ac:dyDescent="0.2">
      <c r="A31" s="63" t="s">
        <v>46</v>
      </c>
      <c r="B31" s="137" t="s">
        <v>29</v>
      </c>
      <c r="C31" s="135" t="s">
        <v>47</v>
      </c>
      <c r="D31" s="139" t="s">
        <v>39</v>
      </c>
      <c r="E31" s="141">
        <v>1586.78</v>
      </c>
      <c r="F31" s="139" t="s">
        <v>39</v>
      </c>
    </row>
    <row r="32" spans="1:8" ht="105.75" customHeight="1" x14ac:dyDescent="0.2">
      <c r="A32" s="109" t="s">
        <v>762</v>
      </c>
      <c r="B32" s="137" t="s">
        <v>29</v>
      </c>
      <c r="C32" s="135" t="s">
        <v>830</v>
      </c>
      <c r="D32" s="139" t="s">
        <v>39</v>
      </c>
      <c r="E32" s="141">
        <v>252.58</v>
      </c>
      <c r="F32" s="139" t="s">
        <v>39</v>
      </c>
    </row>
    <row r="33" spans="1:6" ht="38.25" customHeight="1" x14ac:dyDescent="0.2">
      <c r="A33" s="109" t="s">
        <v>843</v>
      </c>
      <c r="B33" s="137" t="s">
        <v>29</v>
      </c>
      <c r="C33" s="135" t="s">
        <v>842</v>
      </c>
      <c r="D33" s="139" t="s">
        <v>39</v>
      </c>
      <c r="E33" s="141">
        <f>E34+E35+E36</f>
        <v>872763.83000000007</v>
      </c>
      <c r="F33" s="139" t="s">
        <v>39</v>
      </c>
    </row>
    <row r="34" spans="1:6" ht="60.75" customHeight="1" x14ac:dyDescent="0.2">
      <c r="A34" s="63" t="s">
        <v>48</v>
      </c>
      <c r="B34" s="137" t="s">
        <v>29</v>
      </c>
      <c r="C34" s="135" t="s">
        <v>49</v>
      </c>
      <c r="D34" s="139" t="s">
        <v>39</v>
      </c>
      <c r="E34" s="141">
        <v>868954.92</v>
      </c>
      <c r="F34" s="139" t="s">
        <v>39</v>
      </c>
    </row>
    <row r="35" spans="1:6" ht="40.5" customHeight="1" x14ac:dyDescent="0.2">
      <c r="A35" s="61" t="s">
        <v>50</v>
      </c>
      <c r="B35" s="137" t="s">
        <v>29</v>
      </c>
      <c r="C35" s="135" t="s">
        <v>51</v>
      </c>
      <c r="D35" s="139" t="s">
        <v>39</v>
      </c>
      <c r="E35" s="141">
        <v>1680.42</v>
      </c>
      <c r="F35" s="139" t="s">
        <v>39</v>
      </c>
    </row>
    <row r="36" spans="1:6" ht="60.75" customHeight="1" x14ac:dyDescent="0.2">
      <c r="A36" s="150" t="s">
        <v>943</v>
      </c>
      <c r="B36" s="137" t="s">
        <v>29</v>
      </c>
      <c r="C36" s="135" t="s">
        <v>942</v>
      </c>
      <c r="D36" s="139" t="s">
        <v>39</v>
      </c>
      <c r="E36" s="141">
        <v>2128.4899999999998</v>
      </c>
      <c r="F36" s="139" t="s">
        <v>39</v>
      </c>
    </row>
    <row r="37" spans="1:6" ht="67.5" x14ac:dyDescent="0.2">
      <c r="A37" s="61" t="s">
        <v>845</v>
      </c>
      <c r="B37" s="137" t="s">
        <v>29</v>
      </c>
      <c r="C37" s="134" t="s">
        <v>844</v>
      </c>
      <c r="D37" s="139" t="s">
        <v>39</v>
      </c>
      <c r="E37" s="141">
        <f>E38</f>
        <v>138322.14000000001</v>
      </c>
      <c r="F37" s="139" t="s">
        <v>39</v>
      </c>
    </row>
    <row r="38" spans="1:6" ht="88.15" customHeight="1" x14ac:dyDescent="0.2">
      <c r="A38" s="61" t="s">
        <v>689</v>
      </c>
      <c r="B38" s="137" t="s">
        <v>29</v>
      </c>
      <c r="C38" s="22" t="s">
        <v>628</v>
      </c>
      <c r="D38" s="139" t="s">
        <v>39</v>
      </c>
      <c r="E38" s="141">
        <v>138322.14000000001</v>
      </c>
      <c r="F38" s="139" t="s">
        <v>39</v>
      </c>
    </row>
    <row r="39" spans="1:6" ht="64.5" customHeight="1" x14ac:dyDescent="0.2">
      <c r="A39" s="61" t="s">
        <v>734</v>
      </c>
      <c r="B39" s="137" t="s">
        <v>29</v>
      </c>
      <c r="C39" s="134" t="s">
        <v>887</v>
      </c>
      <c r="D39" s="139" t="s">
        <v>39</v>
      </c>
      <c r="E39" s="141">
        <f>E40+E41+E42</f>
        <v>1379196.26</v>
      </c>
      <c r="F39" s="139" t="s">
        <v>39</v>
      </c>
    </row>
    <row r="40" spans="1:6" ht="36" customHeight="1" x14ac:dyDescent="0.2">
      <c r="A40" s="61" t="s">
        <v>749</v>
      </c>
      <c r="B40" s="137" t="s">
        <v>29</v>
      </c>
      <c r="C40" s="134" t="s">
        <v>748</v>
      </c>
      <c r="D40" s="139" t="s">
        <v>39</v>
      </c>
      <c r="E40" s="141">
        <v>1356585.72</v>
      </c>
      <c r="F40" s="139" t="s">
        <v>39</v>
      </c>
    </row>
    <row r="41" spans="1:6" ht="77.25" customHeight="1" x14ac:dyDescent="0.2">
      <c r="A41" s="109" t="s">
        <v>760</v>
      </c>
      <c r="B41" s="137" t="s">
        <v>29</v>
      </c>
      <c r="C41" s="134" t="s">
        <v>761</v>
      </c>
      <c r="D41" s="139" t="s">
        <v>39</v>
      </c>
      <c r="E41" s="141">
        <v>16573.28</v>
      </c>
      <c r="F41" s="139" t="s">
        <v>39</v>
      </c>
    </row>
    <row r="42" spans="1:6" ht="85.5" customHeight="1" x14ac:dyDescent="0.2">
      <c r="A42" s="150" t="s">
        <v>956</v>
      </c>
      <c r="B42" s="137" t="s">
        <v>29</v>
      </c>
      <c r="C42" s="134" t="s">
        <v>955</v>
      </c>
      <c r="D42" s="139" t="s">
        <v>39</v>
      </c>
      <c r="E42" s="141">
        <v>6037.26</v>
      </c>
      <c r="F42" s="139" t="s">
        <v>39</v>
      </c>
    </row>
    <row r="43" spans="1:6" s="133" customFormat="1" ht="39" customHeight="1" x14ac:dyDescent="0.2">
      <c r="A43" s="62" t="s">
        <v>52</v>
      </c>
      <c r="B43" s="97" t="s">
        <v>29</v>
      </c>
      <c r="C43" s="57" t="s">
        <v>558</v>
      </c>
      <c r="D43" s="139" t="s">
        <v>39</v>
      </c>
      <c r="E43" s="139">
        <f>E44</f>
        <v>6976958.6299999999</v>
      </c>
      <c r="F43" s="139" t="s">
        <v>39</v>
      </c>
    </row>
    <row r="44" spans="1:6" s="133" customFormat="1" ht="25.9" customHeight="1" x14ac:dyDescent="0.2">
      <c r="A44" s="61" t="s">
        <v>53</v>
      </c>
      <c r="B44" s="137" t="s">
        <v>29</v>
      </c>
      <c r="C44" s="135" t="s">
        <v>592</v>
      </c>
      <c r="D44" s="139" t="s">
        <v>39</v>
      </c>
      <c r="E44" s="138">
        <f>E45+E46+E47+E48</f>
        <v>6976958.6299999999</v>
      </c>
      <c r="F44" s="139" t="s">
        <v>39</v>
      </c>
    </row>
    <row r="45" spans="1:6" ht="84" customHeight="1" x14ac:dyDescent="0.2">
      <c r="A45" s="61" t="s">
        <v>54</v>
      </c>
      <c r="B45" s="137" t="s">
        <v>29</v>
      </c>
      <c r="C45" s="55" t="s">
        <v>55</v>
      </c>
      <c r="D45" s="138" t="s">
        <v>39</v>
      </c>
      <c r="E45" s="141">
        <v>3486136.54</v>
      </c>
      <c r="F45" s="139" t="s">
        <v>39</v>
      </c>
    </row>
    <row r="46" spans="1:6" ht="96" customHeight="1" x14ac:dyDescent="0.2">
      <c r="A46" s="61" t="s">
        <v>56</v>
      </c>
      <c r="B46" s="137" t="s">
        <v>29</v>
      </c>
      <c r="C46" s="55" t="s">
        <v>57</v>
      </c>
      <c r="D46" s="139" t="s">
        <v>39</v>
      </c>
      <c r="E46" s="141">
        <v>19283.599999999999</v>
      </c>
      <c r="F46" s="139" t="s">
        <v>39</v>
      </c>
    </row>
    <row r="47" spans="1:6" ht="82.5" customHeight="1" x14ac:dyDescent="0.2">
      <c r="A47" s="63" t="s">
        <v>58</v>
      </c>
      <c r="B47" s="137" t="s">
        <v>29</v>
      </c>
      <c r="C47" s="55" t="s">
        <v>59</v>
      </c>
      <c r="D47" s="139" t="s">
        <v>39</v>
      </c>
      <c r="E47" s="141">
        <v>3880399.54</v>
      </c>
      <c r="F47" s="139" t="s">
        <v>39</v>
      </c>
    </row>
    <row r="48" spans="1:6" ht="84" customHeight="1" x14ac:dyDescent="0.2">
      <c r="A48" s="63" t="s">
        <v>60</v>
      </c>
      <c r="B48" s="137" t="s">
        <v>29</v>
      </c>
      <c r="C48" s="55" t="s">
        <v>61</v>
      </c>
      <c r="D48" s="138" t="s">
        <v>39</v>
      </c>
      <c r="E48" s="141">
        <v>-408861.05</v>
      </c>
      <c r="F48" s="139" t="s">
        <v>39</v>
      </c>
    </row>
    <row r="49" spans="1:6" s="133" customFormat="1" ht="16.899999999999999" customHeight="1" x14ac:dyDescent="0.2">
      <c r="A49" s="62" t="s">
        <v>62</v>
      </c>
      <c r="B49" s="97" t="s">
        <v>29</v>
      </c>
      <c r="C49" s="57" t="s">
        <v>557</v>
      </c>
      <c r="D49" s="139" t="s">
        <v>39</v>
      </c>
      <c r="E49" s="139">
        <f>E51+E59+E55+E70+E66</f>
        <v>6079295.7599999998</v>
      </c>
      <c r="F49" s="139" t="s">
        <v>39</v>
      </c>
    </row>
    <row r="50" spans="1:6" s="133" customFormat="1" ht="25.5" customHeight="1" x14ac:dyDescent="0.2">
      <c r="A50" s="61" t="s">
        <v>847</v>
      </c>
      <c r="B50" s="137" t="s">
        <v>29</v>
      </c>
      <c r="C50" s="135" t="s">
        <v>846</v>
      </c>
      <c r="D50" s="138" t="s">
        <v>39</v>
      </c>
      <c r="E50" s="138">
        <f>E51+E55</f>
        <v>5780725.75</v>
      </c>
      <c r="F50" s="138" t="s">
        <v>39</v>
      </c>
    </row>
    <row r="51" spans="1:6" s="133" customFormat="1" ht="26.45" customHeight="1" x14ac:dyDescent="0.2">
      <c r="A51" s="61" t="s">
        <v>63</v>
      </c>
      <c r="B51" s="137" t="s">
        <v>29</v>
      </c>
      <c r="C51" s="135" t="s">
        <v>591</v>
      </c>
      <c r="D51" s="139" t="s">
        <v>39</v>
      </c>
      <c r="E51" s="138">
        <f>E52+E53+E54</f>
        <v>4174570.8500000006</v>
      </c>
      <c r="F51" s="139" t="s">
        <v>39</v>
      </c>
    </row>
    <row r="52" spans="1:6" ht="48" customHeight="1" x14ac:dyDescent="0.2">
      <c r="A52" s="61" t="s">
        <v>567</v>
      </c>
      <c r="B52" s="137" t="s">
        <v>29</v>
      </c>
      <c r="C52" s="58" t="s">
        <v>566</v>
      </c>
      <c r="D52" s="138" t="s">
        <v>39</v>
      </c>
      <c r="E52" s="110">
        <v>4051421.97</v>
      </c>
      <c r="F52" s="139" t="s">
        <v>39</v>
      </c>
    </row>
    <row r="53" spans="1:6" ht="36.75" customHeight="1" x14ac:dyDescent="0.2">
      <c r="A53" s="64" t="s">
        <v>690</v>
      </c>
      <c r="B53" s="137" t="s">
        <v>29</v>
      </c>
      <c r="C53" s="134" t="s">
        <v>676</v>
      </c>
      <c r="D53" s="138" t="s">
        <v>39</v>
      </c>
      <c r="E53" s="110">
        <v>120021.74</v>
      </c>
      <c r="F53" s="139" t="s">
        <v>39</v>
      </c>
    </row>
    <row r="54" spans="1:6" ht="51" customHeight="1" x14ac:dyDescent="0.2">
      <c r="A54" s="64" t="s">
        <v>691</v>
      </c>
      <c r="B54" s="137" t="s">
        <v>29</v>
      </c>
      <c r="C54" s="134" t="s">
        <v>677</v>
      </c>
      <c r="D54" s="138" t="s">
        <v>39</v>
      </c>
      <c r="E54" s="110">
        <v>3127.14</v>
      </c>
      <c r="F54" s="139" t="s">
        <v>39</v>
      </c>
    </row>
    <row r="55" spans="1:6" ht="39" customHeight="1" x14ac:dyDescent="0.2">
      <c r="A55" s="61" t="s">
        <v>627</v>
      </c>
      <c r="B55" s="137" t="s">
        <v>29</v>
      </c>
      <c r="C55" s="134" t="s">
        <v>717</v>
      </c>
      <c r="D55" s="138" t="s">
        <v>39</v>
      </c>
      <c r="E55" s="141">
        <f>E56+E57+E58</f>
        <v>1606154.9</v>
      </c>
      <c r="F55" s="139" t="s">
        <v>39</v>
      </c>
    </row>
    <row r="56" spans="1:6" ht="73.5" customHeight="1" x14ac:dyDescent="0.2">
      <c r="A56" s="64" t="s">
        <v>692</v>
      </c>
      <c r="B56" s="137" t="s">
        <v>29</v>
      </c>
      <c r="C56" s="134" t="s">
        <v>678</v>
      </c>
      <c r="D56" s="138" t="s">
        <v>39</v>
      </c>
      <c r="E56" s="141">
        <v>1564820.02</v>
      </c>
      <c r="F56" s="139" t="s">
        <v>39</v>
      </c>
    </row>
    <row r="57" spans="1:6" ht="57" customHeight="1" x14ac:dyDescent="0.2">
      <c r="A57" s="64" t="s">
        <v>693</v>
      </c>
      <c r="B57" s="137" t="s">
        <v>29</v>
      </c>
      <c r="C57" s="134" t="s">
        <v>679</v>
      </c>
      <c r="D57" s="138" t="s">
        <v>39</v>
      </c>
      <c r="E57" s="141">
        <v>40415.379999999997</v>
      </c>
      <c r="F57" s="139" t="s">
        <v>39</v>
      </c>
    </row>
    <row r="58" spans="1:6" ht="72" customHeight="1" x14ac:dyDescent="0.2">
      <c r="A58" s="130" t="s">
        <v>811</v>
      </c>
      <c r="B58" s="137" t="s">
        <v>29</v>
      </c>
      <c r="C58" s="134" t="s">
        <v>831</v>
      </c>
      <c r="D58" s="138" t="s">
        <v>39</v>
      </c>
      <c r="E58" s="141">
        <v>919.5</v>
      </c>
      <c r="F58" s="139" t="s">
        <v>39</v>
      </c>
    </row>
    <row r="59" spans="1:6" ht="16.5" customHeight="1" x14ac:dyDescent="0.2">
      <c r="A59" s="61" t="s">
        <v>64</v>
      </c>
      <c r="B59" s="137" t="s">
        <v>29</v>
      </c>
      <c r="C59" s="55" t="s">
        <v>590</v>
      </c>
      <c r="D59" s="139" t="s">
        <v>39</v>
      </c>
      <c r="E59" s="141">
        <f>E60+E64</f>
        <v>-121611.08</v>
      </c>
      <c r="F59" s="139" t="s">
        <v>39</v>
      </c>
    </row>
    <row r="60" spans="1:6" ht="14.25" customHeight="1" x14ac:dyDescent="0.2">
      <c r="A60" s="61" t="s">
        <v>64</v>
      </c>
      <c r="B60" s="137" t="s">
        <v>29</v>
      </c>
      <c r="C60" s="55" t="s">
        <v>848</v>
      </c>
      <c r="D60" s="139" t="s">
        <v>39</v>
      </c>
      <c r="E60" s="141">
        <f>E61+E62+E63</f>
        <v>-121661.12</v>
      </c>
      <c r="F60" s="139" t="s">
        <v>39</v>
      </c>
    </row>
    <row r="61" spans="1:6" ht="38.25" customHeight="1" x14ac:dyDescent="0.2">
      <c r="A61" s="61" t="s">
        <v>65</v>
      </c>
      <c r="B61" s="137" t="s">
        <v>29</v>
      </c>
      <c r="C61" s="55" t="s">
        <v>66</v>
      </c>
      <c r="D61" s="139" t="s">
        <v>39</v>
      </c>
      <c r="E61" s="141">
        <v>-129119.8</v>
      </c>
      <c r="F61" s="139" t="s">
        <v>39</v>
      </c>
    </row>
    <row r="62" spans="1:6" ht="26.25" customHeight="1" x14ac:dyDescent="0.2">
      <c r="A62" s="64" t="s">
        <v>694</v>
      </c>
      <c r="B62" s="137" t="s">
        <v>29</v>
      </c>
      <c r="C62" s="55" t="s">
        <v>67</v>
      </c>
      <c r="D62" s="138" t="s">
        <v>39</v>
      </c>
      <c r="E62" s="141">
        <v>7613.05</v>
      </c>
      <c r="F62" s="139" t="s">
        <v>39</v>
      </c>
    </row>
    <row r="63" spans="1:6" ht="45" x14ac:dyDescent="0.2">
      <c r="A63" s="64" t="s">
        <v>902</v>
      </c>
      <c r="B63" s="137" t="s">
        <v>29</v>
      </c>
      <c r="C63" s="55" t="s">
        <v>903</v>
      </c>
      <c r="D63" s="138" t="s">
        <v>39</v>
      </c>
      <c r="E63" s="141">
        <v>-154.37</v>
      </c>
      <c r="F63" s="139" t="s">
        <v>39</v>
      </c>
    </row>
    <row r="64" spans="1:6" ht="26.25" customHeight="1" x14ac:dyDescent="0.2">
      <c r="A64" s="61" t="s">
        <v>626</v>
      </c>
      <c r="B64" s="137" t="s">
        <v>29</v>
      </c>
      <c r="C64" s="134" t="s">
        <v>680</v>
      </c>
      <c r="D64" s="138" t="s">
        <v>39</v>
      </c>
      <c r="E64" s="141">
        <f>E65</f>
        <v>50.04</v>
      </c>
      <c r="F64" s="139" t="s">
        <v>39</v>
      </c>
    </row>
    <row r="65" spans="1:6" ht="35.25" customHeight="1" x14ac:dyDescent="0.2">
      <c r="A65" s="61" t="s">
        <v>695</v>
      </c>
      <c r="B65" s="137" t="s">
        <v>29</v>
      </c>
      <c r="C65" s="22" t="s">
        <v>625</v>
      </c>
      <c r="D65" s="138" t="s">
        <v>39</v>
      </c>
      <c r="E65" s="141">
        <v>50.04</v>
      </c>
      <c r="F65" s="139" t="s">
        <v>39</v>
      </c>
    </row>
    <row r="66" spans="1:6" ht="19.5" customHeight="1" x14ac:dyDescent="0.2">
      <c r="A66" s="61" t="s">
        <v>850</v>
      </c>
      <c r="B66" s="137" t="s">
        <v>29</v>
      </c>
      <c r="C66" s="90" t="s">
        <v>916</v>
      </c>
      <c r="D66" s="138" t="s">
        <v>39</v>
      </c>
      <c r="E66" s="141">
        <f>E67</f>
        <v>30443.09</v>
      </c>
      <c r="F66" s="139" t="s">
        <v>39</v>
      </c>
    </row>
    <row r="67" spans="1:6" ht="16.5" customHeight="1" x14ac:dyDescent="0.2">
      <c r="A67" s="61" t="s">
        <v>850</v>
      </c>
      <c r="B67" s="137" t="s">
        <v>29</v>
      </c>
      <c r="C67" s="90" t="s">
        <v>849</v>
      </c>
      <c r="D67" s="138" t="s">
        <v>39</v>
      </c>
      <c r="E67" s="141">
        <f>E68+E69</f>
        <v>30443.09</v>
      </c>
      <c r="F67" s="139" t="s">
        <v>39</v>
      </c>
    </row>
    <row r="68" spans="1:6" ht="39" customHeight="1" x14ac:dyDescent="0.2">
      <c r="A68" s="113" t="s">
        <v>763</v>
      </c>
      <c r="B68" s="137" t="s">
        <v>29</v>
      </c>
      <c r="C68" s="90" t="s">
        <v>782</v>
      </c>
      <c r="D68" s="138" t="s">
        <v>39</v>
      </c>
      <c r="E68" s="141">
        <v>29484</v>
      </c>
      <c r="F68" s="139" t="s">
        <v>39</v>
      </c>
    </row>
    <row r="69" spans="1:6" ht="22.5" customHeight="1" x14ac:dyDescent="0.2">
      <c r="A69" s="113" t="s">
        <v>905</v>
      </c>
      <c r="B69" s="137" t="s">
        <v>29</v>
      </c>
      <c r="C69" s="90" t="s">
        <v>904</v>
      </c>
      <c r="D69" s="138" t="s">
        <v>39</v>
      </c>
      <c r="E69" s="141">
        <v>959.09</v>
      </c>
      <c r="F69" s="139" t="s">
        <v>39</v>
      </c>
    </row>
    <row r="70" spans="1:6" ht="26.45" customHeight="1" x14ac:dyDescent="0.2">
      <c r="A70" s="61" t="s">
        <v>68</v>
      </c>
      <c r="B70" s="137" t="s">
        <v>29</v>
      </c>
      <c r="C70" s="55" t="s">
        <v>589</v>
      </c>
      <c r="D70" s="139" t="s">
        <v>39</v>
      </c>
      <c r="E70" s="141">
        <f>E71+E72</f>
        <v>389738</v>
      </c>
      <c r="F70" s="139" t="s">
        <v>39</v>
      </c>
    </row>
    <row r="71" spans="1:6" ht="49.5" customHeight="1" x14ac:dyDescent="0.2">
      <c r="A71" s="61" t="s">
        <v>69</v>
      </c>
      <c r="B71" s="137" t="s">
        <v>29</v>
      </c>
      <c r="C71" s="55" t="s">
        <v>70</v>
      </c>
      <c r="D71" s="98" t="s">
        <v>39</v>
      </c>
      <c r="E71" s="141">
        <v>388319.98</v>
      </c>
      <c r="F71" s="139" t="s">
        <v>39</v>
      </c>
    </row>
    <row r="72" spans="1:6" ht="41.25" customHeight="1" x14ac:dyDescent="0.2">
      <c r="A72" s="61" t="s">
        <v>568</v>
      </c>
      <c r="B72" s="137" t="s">
        <v>29</v>
      </c>
      <c r="C72" s="55" t="s">
        <v>565</v>
      </c>
      <c r="D72" s="138" t="s">
        <v>39</v>
      </c>
      <c r="E72" s="141">
        <v>1418.02</v>
      </c>
      <c r="F72" s="139" t="s">
        <v>39</v>
      </c>
    </row>
    <row r="73" spans="1:6" s="133" customFormat="1" ht="17.45" customHeight="1" x14ac:dyDescent="0.2">
      <c r="A73" s="62" t="s">
        <v>71</v>
      </c>
      <c r="B73" s="97" t="s">
        <v>29</v>
      </c>
      <c r="C73" s="57" t="s">
        <v>556</v>
      </c>
      <c r="D73" s="139" t="s">
        <v>39</v>
      </c>
      <c r="E73" s="139">
        <f>E74+E77</f>
        <v>3563087.2800000003</v>
      </c>
      <c r="F73" s="139" t="s">
        <v>39</v>
      </c>
    </row>
    <row r="74" spans="1:6" s="133" customFormat="1" ht="18.600000000000001" customHeight="1" x14ac:dyDescent="0.2">
      <c r="A74" s="61" t="s">
        <v>72</v>
      </c>
      <c r="B74" s="137" t="s">
        <v>29</v>
      </c>
      <c r="C74" s="135" t="s">
        <v>588</v>
      </c>
      <c r="D74" s="139" t="s">
        <v>39</v>
      </c>
      <c r="E74" s="138">
        <f>E75+E76</f>
        <v>2365573.54</v>
      </c>
      <c r="F74" s="139" t="s">
        <v>39</v>
      </c>
    </row>
    <row r="75" spans="1:6" ht="57.6" customHeight="1" x14ac:dyDescent="0.2">
      <c r="A75" s="61" t="s">
        <v>73</v>
      </c>
      <c r="B75" s="137" t="s">
        <v>29</v>
      </c>
      <c r="C75" s="55" t="s">
        <v>74</v>
      </c>
      <c r="D75" s="138" t="s">
        <v>39</v>
      </c>
      <c r="E75" s="141">
        <v>2338008.88</v>
      </c>
      <c r="F75" s="139" t="s">
        <v>39</v>
      </c>
    </row>
    <row r="76" spans="1:6" ht="49.9" customHeight="1" x14ac:dyDescent="0.2">
      <c r="A76" s="61" t="s">
        <v>674</v>
      </c>
      <c r="B76" s="137" t="s">
        <v>29</v>
      </c>
      <c r="C76" s="55" t="s">
        <v>75</v>
      </c>
      <c r="D76" s="139" t="s">
        <v>39</v>
      </c>
      <c r="E76" s="141">
        <v>27564.66</v>
      </c>
      <c r="F76" s="139" t="s">
        <v>39</v>
      </c>
    </row>
    <row r="77" spans="1:6" ht="13.5" customHeight="1" x14ac:dyDescent="0.2">
      <c r="A77" s="61" t="s">
        <v>718</v>
      </c>
      <c r="B77" s="137" t="s">
        <v>29</v>
      </c>
      <c r="C77" s="55" t="s">
        <v>624</v>
      </c>
      <c r="D77" s="139" t="s">
        <v>39</v>
      </c>
      <c r="E77" s="141">
        <f>E78+E81</f>
        <v>1197513.74</v>
      </c>
      <c r="F77" s="139" t="s">
        <v>39</v>
      </c>
    </row>
    <row r="78" spans="1:6" ht="14.25" customHeight="1" x14ac:dyDescent="0.2">
      <c r="A78" s="61" t="s">
        <v>76</v>
      </c>
      <c r="B78" s="137" t="s">
        <v>29</v>
      </c>
      <c r="C78" s="55" t="s">
        <v>623</v>
      </c>
      <c r="D78" s="139" t="s">
        <v>39</v>
      </c>
      <c r="E78" s="141">
        <f>E79+E80</f>
        <v>981990</v>
      </c>
      <c r="F78" s="139" t="s">
        <v>39</v>
      </c>
    </row>
    <row r="79" spans="1:6" ht="47.45" customHeight="1" x14ac:dyDescent="0.2">
      <c r="A79" s="61" t="s">
        <v>569</v>
      </c>
      <c r="B79" s="137" t="s">
        <v>29</v>
      </c>
      <c r="C79" s="55" t="s">
        <v>564</v>
      </c>
      <c r="D79" s="138" t="s">
        <v>39</v>
      </c>
      <c r="E79" s="141">
        <v>967501.93</v>
      </c>
      <c r="F79" s="139" t="s">
        <v>39</v>
      </c>
    </row>
    <row r="80" spans="1:6" ht="37.15" customHeight="1" x14ac:dyDescent="0.2">
      <c r="A80" s="61" t="s">
        <v>570</v>
      </c>
      <c r="B80" s="137" t="s">
        <v>29</v>
      </c>
      <c r="C80" s="55" t="s">
        <v>563</v>
      </c>
      <c r="D80" s="139" t="s">
        <v>39</v>
      </c>
      <c r="E80" s="141">
        <v>14488.07</v>
      </c>
      <c r="F80" s="139" t="s">
        <v>39</v>
      </c>
    </row>
    <row r="81" spans="1:6" ht="16.899999999999999" customHeight="1" x14ac:dyDescent="0.2">
      <c r="A81" s="61" t="s">
        <v>77</v>
      </c>
      <c r="B81" s="137" t="s">
        <v>29</v>
      </c>
      <c r="C81" s="55" t="s">
        <v>587</v>
      </c>
      <c r="D81" s="138" t="s">
        <v>39</v>
      </c>
      <c r="E81" s="141">
        <f>E82+E83+E84</f>
        <v>215523.74</v>
      </c>
      <c r="F81" s="139" t="s">
        <v>39</v>
      </c>
    </row>
    <row r="82" spans="1:6" ht="49.5" customHeight="1" x14ac:dyDescent="0.2">
      <c r="A82" s="61" t="s">
        <v>571</v>
      </c>
      <c r="B82" s="137" t="s">
        <v>29</v>
      </c>
      <c r="C82" s="55" t="s">
        <v>562</v>
      </c>
      <c r="D82" s="139" t="s">
        <v>39</v>
      </c>
      <c r="E82" s="141">
        <v>213933.46</v>
      </c>
      <c r="F82" s="139" t="s">
        <v>39</v>
      </c>
    </row>
    <row r="83" spans="1:6" ht="36.6" customHeight="1" x14ac:dyDescent="0.2">
      <c r="A83" s="61" t="s">
        <v>572</v>
      </c>
      <c r="B83" s="137" t="s">
        <v>29</v>
      </c>
      <c r="C83" s="55" t="s">
        <v>561</v>
      </c>
      <c r="D83" s="139" t="s">
        <v>39</v>
      </c>
      <c r="E83" s="141">
        <v>2090.2800000000002</v>
      </c>
      <c r="F83" s="139" t="s">
        <v>39</v>
      </c>
    </row>
    <row r="84" spans="1:6" ht="49.5" customHeight="1" x14ac:dyDescent="0.2">
      <c r="A84" s="61" t="s">
        <v>736</v>
      </c>
      <c r="B84" s="137" t="s">
        <v>29</v>
      </c>
      <c r="C84" s="55" t="s">
        <v>735</v>
      </c>
      <c r="D84" s="139" t="s">
        <v>39</v>
      </c>
      <c r="E84" s="141">
        <v>-500</v>
      </c>
      <c r="F84" s="139" t="s">
        <v>39</v>
      </c>
    </row>
    <row r="85" spans="1:6" s="133" customFormat="1" ht="14.25" customHeight="1" x14ac:dyDescent="0.2">
      <c r="A85" s="62" t="s">
        <v>78</v>
      </c>
      <c r="B85" s="97" t="s">
        <v>29</v>
      </c>
      <c r="C85" s="57" t="s">
        <v>79</v>
      </c>
      <c r="D85" s="138" t="s">
        <v>39</v>
      </c>
      <c r="E85" s="139">
        <f>E86+E89</f>
        <v>3223390.04</v>
      </c>
      <c r="F85" s="139" t="s">
        <v>39</v>
      </c>
    </row>
    <row r="86" spans="1:6" s="133" customFormat="1" ht="26.45" customHeight="1" x14ac:dyDescent="0.2">
      <c r="A86" s="61" t="s">
        <v>80</v>
      </c>
      <c r="B86" s="137" t="s">
        <v>29</v>
      </c>
      <c r="C86" s="135" t="s">
        <v>729</v>
      </c>
      <c r="D86" s="139" t="s">
        <v>39</v>
      </c>
      <c r="E86" s="138">
        <f>E87+E88</f>
        <v>3202590.04</v>
      </c>
      <c r="F86" s="139" t="s">
        <v>39</v>
      </c>
    </row>
    <row r="87" spans="1:6" ht="47.45" customHeight="1" x14ac:dyDescent="0.2">
      <c r="A87" s="64" t="s">
        <v>696</v>
      </c>
      <c r="B87" s="137" t="s">
        <v>29</v>
      </c>
      <c r="C87" s="55" t="s">
        <v>681</v>
      </c>
      <c r="D87" s="139" t="s">
        <v>39</v>
      </c>
      <c r="E87" s="141">
        <v>3106991.43</v>
      </c>
      <c r="F87" s="139" t="s">
        <v>39</v>
      </c>
    </row>
    <row r="88" spans="1:6" ht="61.5" customHeight="1" x14ac:dyDescent="0.2">
      <c r="A88" s="64" t="s">
        <v>697</v>
      </c>
      <c r="B88" s="137" t="s">
        <v>29</v>
      </c>
      <c r="C88" s="55" t="s">
        <v>682</v>
      </c>
      <c r="D88" s="139" t="s">
        <v>39</v>
      </c>
      <c r="E88" s="141">
        <v>95598.61</v>
      </c>
      <c r="F88" s="139" t="s">
        <v>39</v>
      </c>
    </row>
    <row r="89" spans="1:6" ht="30" customHeight="1" x14ac:dyDescent="0.2">
      <c r="A89" s="61" t="s">
        <v>675</v>
      </c>
      <c r="B89" s="137" t="s">
        <v>29</v>
      </c>
      <c r="C89" s="55" t="s">
        <v>673</v>
      </c>
      <c r="D89" s="139" t="s">
        <v>39</v>
      </c>
      <c r="E89" s="141">
        <f>E90</f>
        <v>20800</v>
      </c>
      <c r="F89" s="139" t="s">
        <v>39</v>
      </c>
    </row>
    <row r="90" spans="1:6" ht="48.6" customHeight="1" x14ac:dyDescent="0.2">
      <c r="A90" s="61" t="s">
        <v>593</v>
      </c>
      <c r="B90" s="137" t="s">
        <v>29</v>
      </c>
      <c r="C90" s="55" t="s">
        <v>586</v>
      </c>
      <c r="D90" s="138" t="s">
        <v>39</v>
      </c>
      <c r="E90" s="141">
        <f>E91</f>
        <v>20800</v>
      </c>
      <c r="F90" s="139" t="s">
        <v>39</v>
      </c>
    </row>
    <row r="91" spans="1:6" ht="72" customHeight="1" x14ac:dyDescent="0.2">
      <c r="A91" s="64" t="s">
        <v>698</v>
      </c>
      <c r="B91" s="137" t="s">
        <v>29</v>
      </c>
      <c r="C91" s="55" t="s">
        <v>683</v>
      </c>
      <c r="D91" s="139" t="s">
        <v>39</v>
      </c>
      <c r="E91" s="141">
        <v>20800</v>
      </c>
      <c r="F91" s="139" t="s">
        <v>39</v>
      </c>
    </row>
    <row r="92" spans="1:6" s="133" customFormat="1" ht="37.15" customHeight="1" x14ac:dyDescent="0.2">
      <c r="A92" s="62" t="s">
        <v>81</v>
      </c>
      <c r="B92" s="97" t="s">
        <v>29</v>
      </c>
      <c r="C92" s="57" t="s">
        <v>555</v>
      </c>
      <c r="D92" s="139" t="s">
        <v>39</v>
      </c>
      <c r="E92" s="139">
        <f>E93+E95+E97+E99</f>
        <v>30094458.369999997</v>
      </c>
      <c r="F92" s="139" t="s">
        <v>39</v>
      </c>
    </row>
    <row r="93" spans="1:6" s="133" customFormat="1" ht="49.5" customHeight="1" x14ac:dyDescent="0.2">
      <c r="A93" s="61" t="s">
        <v>82</v>
      </c>
      <c r="B93" s="137" t="s">
        <v>29</v>
      </c>
      <c r="C93" s="135" t="s">
        <v>720</v>
      </c>
      <c r="D93" s="138" t="s">
        <v>39</v>
      </c>
      <c r="E93" s="138">
        <f>E94</f>
        <v>3852989.31</v>
      </c>
      <c r="F93" s="139" t="s">
        <v>39</v>
      </c>
    </row>
    <row r="94" spans="1:6" ht="60" customHeight="1" x14ac:dyDescent="0.2">
      <c r="A94" s="63" t="s">
        <v>83</v>
      </c>
      <c r="B94" s="137" t="s">
        <v>29</v>
      </c>
      <c r="C94" s="55" t="s">
        <v>84</v>
      </c>
      <c r="D94" s="139" t="s">
        <v>39</v>
      </c>
      <c r="E94" s="141">
        <v>3852989.31</v>
      </c>
      <c r="F94" s="139" t="s">
        <v>39</v>
      </c>
    </row>
    <row r="95" spans="1:6" ht="61.5" customHeight="1" x14ac:dyDescent="0.2">
      <c r="A95" s="63" t="s">
        <v>85</v>
      </c>
      <c r="B95" s="137" t="s">
        <v>29</v>
      </c>
      <c r="C95" s="55" t="s">
        <v>585</v>
      </c>
      <c r="D95" s="139" t="s">
        <v>39</v>
      </c>
      <c r="E95" s="141">
        <f>E96</f>
        <v>256059.85</v>
      </c>
      <c r="F95" s="139" t="s">
        <v>39</v>
      </c>
    </row>
    <row r="96" spans="1:6" ht="50.25" customHeight="1" x14ac:dyDescent="0.2">
      <c r="A96" s="61" t="s">
        <v>86</v>
      </c>
      <c r="B96" s="137" t="s">
        <v>29</v>
      </c>
      <c r="C96" s="55" t="s">
        <v>87</v>
      </c>
      <c r="D96" s="138" t="s">
        <v>39</v>
      </c>
      <c r="E96" s="141">
        <v>256059.85</v>
      </c>
      <c r="F96" s="139" t="s">
        <v>39</v>
      </c>
    </row>
    <row r="97" spans="1:6" ht="38.450000000000003" customHeight="1" x14ac:dyDescent="0.2">
      <c r="A97" s="61" t="s">
        <v>88</v>
      </c>
      <c r="B97" s="137" t="s">
        <v>29</v>
      </c>
      <c r="C97" s="55" t="s">
        <v>584</v>
      </c>
      <c r="D97" s="139" t="s">
        <v>39</v>
      </c>
      <c r="E97" s="141">
        <f>E98</f>
        <v>24083788.719999999</v>
      </c>
      <c r="F97" s="139" t="s">
        <v>39</v>
      </c>
    </row>
    <row r="98" spans="1:6" ht="25.5" customHeight="1" x14ac:dyDescent="0.2">
      <c r="A98" s="63" t="s">
        <v>89</v>
      </c>
      <c r="B98" s="137" t="s">
        <v>29</v>
      </c>
      <c r="C98" s="55" t="s">
        <v>90</v>
      </c>
      <c r="D98" s="139" t="s">
        <v>39</v>
      </c>
      <c r="E98" s="141">
        <v>24083788.719999999</v>
      </c>
      <c r="F98" s="139" t="s">
        <v>39</v>
      </c>
    </row>
    <row r="99" spans="1:6" ht="57.75" customHeight="1" x14ac:dyDescent="0.2">
      <c r="A99" s="63" t="s">
        <v>91</v>
      </c>
      <c r="B99" s="137" t="s">
        <v>29</v>
      </c>
      <c r="C99" s="55" t="s">
        <v>583</v>
      </c>
      <c r="D99" s="138" t="s">
        <v>39</v>
      </c>
      <c r="E99" s="141">
        <f>E100</f>
        <v>1901620.49</v>
      </c>
      <c r="F99" s="139" t="s">
        <v>39</v>
      </c>
    </row>
    <row r="100" spans="1:6" ht="60" customHeight="1" x14ac:dyDescent="0.2">
      <c r="A100" s="63" t="s">
        <v>92</v>
      </c>
      <c r="B100" s="137" t="s">
        <v>29</v>
      </c>
      <c r="C100" s="55" t="s">
        <v>93</v>
      </c>
      <c r="D100" s="139" t="s">
        <v>39</v>
      </c>
      <c r="E100" s="141">
        <f>E101+E102</f>
        <v>1901620.49</v>
      </c>
      <c r="F100" s="139" t="s">
        <v>39</v>
      </c>
    </row>
    <row r="101" spans="1:6" ht="72" customHeight="1" x14ac:dyDescent="0.2">
      <c r="A101" s="65" t="s">
        <v>699</v>
      </c>
      <c r="B101" s="137" t="s">
        <v>29</v>
      </c>
      <c r="C101" s="55" t="s">
        <v>684</v>
      </c>
      <c r="D101" s="139" t="s">
        <v>39</v>
      </c>
      <c r="E101" s="141">
        <v>1899786.79</v>
      </c>
      <c r="F101" s="139" t="s">
        <v>39</v>
      </c>
    </row>
    <row r="102" spans="1:6" ht="60" customHeight="1" x14ac:dyDescent="0.2">
      <c r="A102" s="130" t="s">
        <v>804</v>
      </c>
      <c r="B102" s="137" t="s">
        <v>29</v>
      </c>
      <c r="C102" s="55" t="s">
        <v>795</v>
      </c>
      <c r="D102" s="139" t="s">
        <v>39</v>
      </c>
      <c r="E102" s="141">
        <v>1833.7</v>
      </c>
      <c r="F102" s="139" t="s">
        <v>39</v>
      </c>
    </row>
    <row r="103" spans="1:6" s="133" customFormat="1" ht="20.25" customHeight="1" x14ac:dyDescent="0.2">
      <c r="A103" s="94" t="s">
        <v>94</v>
      </c>
      <c r="B103" s="97" t="s">
        <v>29</v>
      </c>
      <c r="C103" s="57" t="s">
        <v>554</v>
      </c>
      <c r="D103" s="139" t="s">
        <v>39</v>
      </c>
      <c r="E103" s="139">
        <f>E104</f>
        <v>717622.5</v>
      </c>
      <c r="F103" s="139" t="s">
        <v>39</v>
      </c>
    </row>
    <row r="104" spans="1:6" s="133" customFormat="1" ht="18.75" customHeight="1" x14ac:dyDescent="0.2">
      <c r="A104" s="61" t="s">
        <v>95</v>
      </c>
      <c r="B104" s="137" t="s">
        <v>29</v>
      </c>
      <c r="C104" s="135" t="s">
        <v>582</v>
      </c>
      <c r="D104" s="138" t="s">
        <v>39</v>
      </c>
      <c r="E104" s="138">
        <f>E105+E106+E107+E108</f>
        <v>717622.5</v>
      </c>
      <c r="F104" s="139" t="s">
        <v>39</v>
      </c>
    </row>
    <row r="105" spans="1:6" ht="49.5" customHeight="1" x14ac:dyDescent="0.2">
      <c r="A105" s="61" t="s">
        <v>96</v>
      </c>
      <c r="B105" s="137" t="s">
        <v>29</v>
      </c>
      <c r="C105" s="135" t="s">
        <v>97</v>
      </c>
      <c r="D105" s="139" t="s">
        <v>39</v>
      </c>
      <c r="E105" s="141">
        <v>604177.38</v>
      </c>
      <c r="F105" s="139" t="s">
        <v>39</v>
      </c>
    </row>
    <row r="106" spans="1:6" ht="49.5" customHeight="1" x14ac:dyDescent="0.2">
      <c r="A106" s="61" t="s">
        <v>759</v>
      </c>
      <c r="B106" s="137" t="s">
        <v>29</v>
      </c>
      <c r="C106" s="135" t="s">
        <v>828</v>
      </c>
      <c r="D106" s="139" t="s">
        <v>39</v>
      </c>
      <c r="E106" s="141">
        <v>12923.28</v>
      </c>
      <c r="F106" s="139" t="s">
        <v>39</v>
      </c>
    </row>
    <row r="107" spans="1:6" ht="39.75" customHeight="1" x14ac:dyDescent="0.2">
      <c r="A107" s="64" t="s">
        <v>700</v>
      </c>
      <c r="B107" s="137" t="s">
        <v>29</v>
      </c>
      <c r="C107" s="135" t="s">
        <v>685</v>
      </c>
      <c r="D107" s="139" t="s">
        <v>39</v>
      </c>
      <c r="E107" s="141">
        <v>101312.11</v>
      </c>
      <c r="F107" s="139" t="s">
        <v>39</v>
      </c>
    </row>
    <row r="108" spans="1:6" ht="48" customHeight="1" x14ac:dyDescent="0.2">
      <c r="A108" s="64" t="s">
        <v>758</v>
      </c>
      <c r="B108" s="137" t="s">
        <v>29</v>
      </c>
      <c r="C108" s="135" t="s">
        <v>829</v>
      </c>
      <c r="D108" s="139" t="s">
        <v>39</v>
      </c>
      <c r="E108" s="141">
        <v>-790.27</v>
      </c>
      <c r="F108" s="139" t="s">
        <v>39</v>
      </c>
    </row>
    <row r="109" spans="1:6" s="133" customFormat="1" ht="26.45" customHeight="1" x14ac:dyDescent="0.2">
      <c r="A109" s="62" t="s">
        <v>98</v>
      </c>
      <c r="B109" s="97" t="s">
        <v>29</v>
      </c>
      <c r="C109" s="57" t="s">
        <v>883</v>
      </c>
      <c r="D109" s="139" t="s">
        <v>39</v>
      </c>
      <c r="E109" s="139">
        <f>E110+E113</f>
        <v>6046355.3200000003</v>
      </c>
      <c r="F109" s="139" t="s">
        <v>39</v>
      </c>
    </row>
    <row r="110" spans="1:6" s="133" customFormat="1" x14ac:dyDescent="0.2">
      <c r="A110" s="61" t="s">
        <v>852</v>
      </c>
      <c r="B110" s="137" t="s">
        <v>29</v>
      </c>
      <c r="C110" s="135" t="s">
        <v>851</v>
      </c>
      <c r="D110" s="138" t="s">
        <v>39</v>
      </c>
      <c r="E110" s="138">
        <f>E111</f>
        <v>2879470</v>
      </c>
      <c r="F110" s="138" t="s">
        <v>39</v>
      </c>
    </row>
    <row r="111" spans="1:6" s="133" customFormat="1" x14ac:dyDescent="0.2">
      <c r="A111" s="61" t="s">
        <v>836</v>
      </c>
      <c r="B111" s="137" t="s">
        <v>29</v>
      </c>
      <c r="C111" s="135" t="s">
        <v>833</v>
      </c>
      <c r="D111" s="138" t="s">
        <v>39</v>
      </c>
      <c r="E111" s="138">
        <f>E112</f>
        <v>2879470</v>
      </c>
      <c r="F111" s="138" t="s">
        <v>39</v>
      </c>
    </row>
    <row r="112" spans="1:6" s="133" customFormat="1" ht="26.45" customHeight="1" x14ac:dyDescent="0.2">
      <c r="A112" s="61" t="s">
        <v>835</v>
      </c>
      <c r="B112" s="137" t="s">
        <v>29</v>
      </c>
      <c r="C112" s="135" t="s">
        <v>834</v>
      </c>
      <c r="D112" s="138" t="s">
        <v>39</v>
      </c>
      <c r="E112" s="138">
        <v>2879470</v>
      </c>
      <c r="F112" s="138" t="s">
        <v>39</v>
      </c>
    </row>
    <row r="113" spans="1:7" s="133" customFormat="1" x14ac:dyDescent="0.2">
      <c r="A113" s="61" t="s">
        <v>853</v>
      </c>
      <c r="B113" s="137" t="s">
        <v>29</v>
      </c>
      <c r="C113" s="135" t="s">
        <v>854</v>
      </c>
      <c r="D113" s="138" t="s">
        <v>39</v>
      </c>
      <c r="E113" s="138">
        <f>E114</f>
        <v>3166885.32</v>
      </c>
      <c r="F113" s="138" t="s">
        <v>39</v>
      </c>
    </row>
    <row r="114" spans="1:7" s="133" customFormat="1" ht="15.6" customHeight="1" x14ac:dyDescent="0.2">
      <c r="A114" s="61" t="s">
        <v>99</v>
      </c>
      <c r="B114" s="137" t="s">
        <v>29</v>
      </c>
      <c r="C114" s="135" t="s">
        <v>581</v>
      </c>
      <c r="D114" s="139" t="s">
        <v>39</v>
      </c>
      <c r="E114" s="138">
        <f>E115</f>
        <v>3166885.32</v>
      </c>
      <c r="F114" s="139" t="s">
        <v>39</v>
      </c>
    </row>
    <row r="115" spans="1:7" ht="18.75" customHeight="1" x14ac:dyDescent="0.2">
      <c r="A115" s="61" t="s">
        <v>100</v>
      </c>
      <c r="B115" s="137" t="s">
        <v>29</v>
      </c>
      <c r="C115" s="135" t="s">
        <v>101</v>
      </c>
      <c r="D115" s="138" t="s">
        <v>39</v>
      </c>
      <c r="E115" s="110">
        <v>3166885.32</v>
      </c>
      <c r="F115" s="139" t="s">
        <v>39</v>
      </c>
    </row>
    <row r="116" spans="1:7" s="133" customFormat="1" ht="28.9" customHeight="1" x14ac:dyDescent="0.2">
      <c r="A116" s="62" t="s">
        <v>578</v>
      </c>
      <c r="B116" s="97" t="s">
        <v>29</v>
      </c>
      <c r="C116" s="57" t="s">
        <v>553</v>
      </c>
      <c r="D116" s="139" t="s">
        <v>39</v>
      </c>
      <c r="E116" s="139">
        <f>E117+E120</f>
        <v>6886901.5999999996</v>
      </c>
      <c r="F116" s="139" t="s">
        <v>39</v>
      </c>
    </row>
    <row r="117" spans="1:7" s="133" customFormat="1" ht="65.25" customHeight="1" x14ac:dyDescent="0.2">
      <c r="A117" s="61" t="s">
        <v>858</v>
      </c>
      <c r="B117" s="137" t="s">
        <v>29</v>
      </c>
      <c r="C117" s="135" t="s">
        <v>855</v>
      </c>
      <c r="D117" s="139" t="s">
        <v>39</v>
      </c>
      <c r="E117" s="139">
        <f>E118</f>
        <v>5934092.5099999998</v>
      </c>
      <c r="F117" s="139" t="s">
        <v>39</v>
      </c>
    </row>
    <row r="118" spans="1:7" s="133" customFormat="1" ht="68.25" customHeight="1" x14ac:dyDescent="0.2">
      <c r="A118" s="61" t="s">
        <v>721</v>
      </c>
      <c r="B118" s="137" t="s">
        <v>29</v>
      </c>
      <c r="C118" s="135" t="s">
        <v>618</v>
      </c>
      <c r="D118" s="139" t="s">
        <v>39</v>
      </c>
      <c r="E118" s="138">
        <f>E119</f>
        <v>5934092.5099999998</v>
      </c>
      <c r="F118" s="139" t="s">
        <v>39</v>
      </c>
    </row>
    <row r="119" spans="1:7" ht="68.25" customHeight="1" x14ac:dyDescent="0.2">
      <c r="A119" s="61" t="s">
        <v>573</v>
      </c>
      <c r="B119" s="137" t="s">
        <v>29</v>
      </c>
      <c r="C119" s="55" t="s">
        <v>559</v>
      </c>
      <c r="D119" s="138" t="s">
        <v>39</v>
      </c>
      <c r="E119" s="141">
        <v>5934092.5099999998</v>
      </c>
      <c r="F119" s="139" t="s">
        <v>39</v>
      </c>
    </row>
    <row r="120" spans="1:7" ht="22.5" x14ac:dyDescent="0.2">
      <c r="A120" s="61" t="s">
        <v>856</v>
      </c>
      <c r="B120" s="137" t="s">
        <v>29</v>
      </c>
      <c r="C120" s="55" t="s">
        <v>857</v>
      </c>
      <c r="D120" s="138" t="s">
        <v>39</v>
      </c>
      <c r="E120" s="141">
        <f>E121+E123</f>
        <v>952809.09</v>
      </c>
      <c r="F120" s="139" t="s">
        <v>39</v>
      </c>
    </row>
    <row r="121" spans="1:7" ht="25.15" customHeight="1" x14ac:dyDescent="0.2">
      <c r="A121" s="61" t="s">
        <v>596</v>
      </c>
      <c r="B121" s="137" t="s">
        <v>29</v>
      </c>
      <c r="C121" s="55" t="s">
        <v>580</v>
      </c>
      <c r="D121" s="139" t="s">
        <v>39</v>
      </c>
      <c r="E121" s="141">
        <f>E122</f>
        <v>840009.09</v>
      </c>
      <c r="F121" s="139" t="s">
        <v>39</v>
      </c>
    </row>
    <row r="122" spans="1:7" ht="36" customHeight="1" x14ac:dyDescent="0.2">
      <c r="A122" s="61" t="s">
        <v>574</v>
      </c>
      <c r="B122" s="137" t="s">
        <v>29</v>
      </c>
      <c r="C122" s="55" t="s">
        <v>560</v>
      </c>
      <c r="D122" s="139" t="s">
        <v>39</v>
      </c>
      <c r="E122" s="141">
        <v>840009.09</v>
      </c>
      <c r="F122" s="139" t="s">
        <v>39</v>
      </c>
    </row>
    <row r="123" spans="1:7" ht="40.15" customHeight="1" x14ac:dyDescent="0.2">
      <c r="A123" s="61" t="s">
        <v>622</v>
      </c>
      <c r="B123" s="137" t="s">
        <v>29</v>
      </c>
      <c r="C123" s="55" t="s">
        <v>619</v>
      </c>
      <c r="D123" s="138" t="s">
        <v>39</v>
      </c>
      <c r="E123" s="141">
        <f>E124</f>
        <v>112800</v>
      </c>
      <c r="F123" s="139" t="s">
        <v>39</v>
      </c>
    </row>
    <row r="124" spans="1:7" ht="39" customHeight="1" x14ac:dyDescent="0.2">
      <c r="A124" s="61" t="s">
        <v>621</v>
      </c>
      <c r="B124" s="137" t="s">
        <v>29</v>
      </c>
      <c r="C124" s="55" t="s">
        <v>620</v>
      </c>
      <c r="D124" s="138" t="s">
        <v>39</v>
      </c>
      <c r="E124" s="141">
        <v>112800</v>
      </c>
      <c r="F124" s="139" t="s">
        <v>39</v>
      </c>
    </row>
    <row r="125" spans="1:7" ht="15.6" customHeight="1" x14ac:dyDescent="0.2">
      <c r="A125" s="62" t="s">
        <v>614</v>
      </c>
      <c r="B125" s="97" t="s">
        <v>29</v>
      </c>
      <c r="C125" s="59" t="s">
        <v>731</v>
      </c>
      <c r="D125" s="138" t="s">
        <v>39</v>
      </c>
      <c r="E125" s="112">
        <f>E126</f>
        <v>20207.240000000002</v>
      </c>
      <c r="F125" s="139" t="s">
        <v>39</v>
      </c>
    </row>
    <row r="126" spans="1:7" ht="29.45" customHeight="1" x14ac:dyDescent="0.2">
      <c r="A126" s="61" t="s">
        <v>615</v>
      </c>
      <c r="B126" s="137" t="s">
        <v>29</v>
      </c>
      <c r="C126" s="55" t="s">
        <v>617</v>
      </c>
      <c r="D126" s="139" t="s">
        <v>39</v>
      </c>
      <c r="E126" s="141">
        <f>E127</f>
        <v>20207.240000000002</v>
      </c>
      <c r="F126" s="139" t="s">
        <v>39</v>
      </c>
    </row>
    <row r="127" spans="1:7" ht="37.15" customHeight="1" x14ac:dyDescent="0.2">
      <c r="A127" s="61" t="s">
        <v>616</v>
      </c>
      <c r="B127" s="137" t="s">
        <v>29</v>
      </c>
      <c r="C127" s="55" t="s">
        <v>613</v>
      </c>
      <c r="D127" s="138" t="s">
        <v>39</v>
      </c>
      <c r="E127" s="110">
        <v>20207.240000000002</v>
      </c>
      <c r="F127" s="139" t="s">
        <v>39</v>
      </c>
    </row>
    <row r="128" spans="1:7" s="133" customFormat="1" ht="18" customHeight="1" x14ac:dyDescent="0.2">
      <c r="A128" s="62" t="s">
        <v>102</v>
      </c>
      <c r="B128" s="97" t="s">
        <v>29</v>
      </c>
      <c r="C128" s="57" t="s">
        <v>103</v>
      </c>
      <c r="D128" s="138" t="s">
        <v>39</v>
      </c>
      <c r="E128" s="139">
        <f>E129+E167+E169+E181</f>
        <v>3725114.0899999994</v>
      </c>
      <c r="F128" s="139" t="s">
        <v>39</v>
      </c>
      <c r="G128" s="67"/>
    </row>
    <row r="129" spans="1:6" s="133" customFormat="1" ht="27" customHeight="1" x14ac:dyDescent="0.2">
      <c r="A129" s="61" t="s">
        <v>612</v>
      </c>
      <c r="B129" s="137" t="s">
        <v>29</v>
      </c>
      <c r="C129" s="135" t="s">
        <v>611</v>
      </c>
      <c r="D129" s="139" t="s">
        <v>39</v>
      </c>
      <c r="E129" s="138">
        <f>E130+E134+E140+E143+E145+E147+E151+E154+E156+E158+E162+E149</f>
        <v>823514.98</v>
      </c>
      <c r="F129" s="139" t="s">
        <v>39</v>
      </c>
    </row>
    <row r="130" spans="1:6" s="133" customFormat="1" ht="41.25" customHeight="1" x14ac:dyDescent="0.2">
      <c r="A130" s="61" t="s">
        <v>610</v>
      </c>
      <c r="B130" s="137" t="s">
        <v>29</v>
      </c>
      <c r="C130" s="135" t="s">
        <v>609</v>
      </c>
      <c r="D130" s="139" t="s">
        <v>39</v>
      </c>
      <c r="E130" s="138">
        <f>E131+E132+E133</f>
        <v>55275.86</v>
      </c>
      <c r="F130" s="139" t="s">
        <v>39</v>
      </c>
    </row>
    <row r="131" spans="1:6" s="133" customFormat="1" ht="93.75" customHeight="1" x14ac:dyDescent="0.2">
      <c r="A131" s="64" t="s">
        <v>737</v>
      </c>
      <c r="B131" s="137" t="s">
        <v>29</v>
      </c>
      <c r="C131" s="135" t="s">
        <v>686</v>
      </c>
      <c r="D131" s="139" t="s">
        <v>39</v>
      </c>
      <c r="E131" s="138">
        <v>13200</v>
      </c>
      <c r="F131" s="139" t="s">
        <v>39</v>
      </c>
    </row>
    <row r="132" spans="1:6" s="133" customFormat="1" ht="84.75" customHeight="1" x14ac:dyDescent="0.2">
      <c r="A132" s="150" t="s">
        <v>933</v>
      </c>
      <c r="B132" s="137" t="s">
        <v>29</v>
      </c>
      <c r="C132" s="135" t="s">
        <v>932</v>
      </c>
      <c r="D132" s="139" t="s">
        <v>39</v>
      </c>
      <c r="E132" s="138">
        <v>960.12</v>
      </c>
      <c r="F132" s="139" t="s">
        <v>39</v>
      </c>
    </row>
    <row r="133" spans="1:6" s="133" customFormat="1" ht="62.25" customHeight="1" x14ac:dyDescent="0.2">
      <c r="A133" s="64" t="s">
        <v>765</v>
      </c>
      <c r="B133" s="137" t="s">
        <v>29</v>
      </c>
      <c r="C133" s="135" t="s">
        <v>764</v>
      </c>
      <c r="D133" s="139" t="s">
        <v>39</v>
      </c>
      <c r="E133" s="138">
        <v>41115.74</v>
      </c>
      <c r="F133" s="139" t="s">
        <v>39</v>
      </c>
    </row>
    <row r="134" spans="1:6" s="133" customFormat="1" ht="61.5" customHeight="1" x14ac:dyDescent="0.2">
      <c r="A134" s="64" t="s">
        <v>607</v>
      </c>
      <c r="B134" s="137" t="s">
        <v>29</v>
      </c>
      <c r="C134" s="135" t="s">
        <v>608</v>
      </c>
      <c r="D134" s="139" t="s">
        <v>39</v>
      </c>
      <c r="E134" s="138">
        <f>E135+E136+E137+E138+E139</f>
        <v>194057.4</v>
      </c>
      <c r="F134" s="139" t="s">
        <v>39</v>
      </c>
    </row>
    <row r="135" spans="1:6" s="133" customFormat="1" ht="79.5" customHeight="1" x14ac:dyDescent="0.2">
      <c r="A135" s="113" t="s">
        <v>701</v>
      </c>
      <c r="B135" s="137" t="s">
        <v>29</v>
      </c>
      <c r="C135" s="135" t="s">
        <v>832</v>
      </c>
      <c r="D135" s="139" t="s">
        <v>39</v>
      </c>
      <c r="E135" s="138">
        <v>5000</v>
      </c>
      <c r="F135" s="139" t="s">
        <v>39</v>
      </c>
    </row>
    <row r="136" spans="1:6" s="133" customFormat="1" ht="132.75" customHeight="1" x14ac:dyDescent="0.2">
      <c r="A136" s="150" t="s">
        <v>959</v>
      </c>
      <c r="B136" s="137" t="s">
        <v>29</v>
      </c>
      <c r="C136" s="135" t="s">
        <v>958</v>
      </c>
      <c r="D136" s="139" t="s">
        <v>39</v>
      </c>
      <c r="E136" s="138">
        <v>770.88</v>
      </c>
      <c r="F136" s="139" t="s">
        <v>39</v>
      </c>
    </row>
    <row r="137" spans="1:6" s="133" customFormat="1" ht="103.5" customHeight="1" x14ac:dyDescent="0.2">
      <c r="A137" s="150" t="s">
        <v>935</v>
      </c>
      <c r="B137" s="137" t="s">
        <v>29</v>
      </c>
      <c r="C137" s="135" t="s">
        <v>934</v>
      </c>
      <c r="D137" s="139" t="s">
        <v>39</v>
      </c>
      <c r="E137" s="138">
        <v>8000</v>
      </c>
      <c r="F137" s="139" t="s">
        <v>39</v>
      </c>
    </row>
    <row r="138" spans="1:6" ht="128.25" customHeight="1" x14ac:dyDescent="0.2">
      <c r="A138" s="64" t="s">
        <v>738</v>
      </c>
      <c r="B138" s="137" t="s">
        <v>29</v>
      </c>
      <c r="C138" s="55" t="s">
        <v>957</v>
      </c>
      <c r="D138" s="139" t="s">
        <v>39</v>
      </c>
      <c r="E138" s="138">
        <v>0.72</v>
      </c>
      <c r="F138" s="139" t="s">
        <v>39</v>
      </c>
    </row>
    <row r="139" spans="1:6" ht="80.25" customHeight="1" x14ac:dyDescent="0.2">
      <c r="A139" s="61" t="s">
        <v>701</v>
      </c>
      <c r="B139" s="137" t="s">
        <v>29</v>
      </c>
      <c r="C139" s="55" t="s">
        <v>687</v>
      </c>
      <c r="D139" s="138" t="s">
        <v>39</v>
      </c>
      <c r="E139" s="138">
        <v>180285.8</v>
      </c>
      <c r="F139" s="139" t="s">
        <v>39</v>
      </c>
    </row>
    <row r="140" spans="1:6" ht="43.15" customHeight="1" x14ac:dyDescent="0.2">
      <c r="A140" s="61" t="s">
        <v>606</v>
      </c>
      <c r="B140" s="137" t="s">
        <v>29</v>
      </c>
      <c r="C140" s="55" t="s">
        <v>605</v>
      </c>
      <c r="D140" s="138" t="s">
        <v>39</v>
      </c>
      <c r="E140" s="138">
        <f>E141+E142</f>
        <v>9304.84</v>
      </c>
      <c r="F140" s="139" t="s">
        <v>39</v>
      </c>
    </row>
    <row r="141" spans="1:6" ht="69.75" customHeight="1" x14ac:dyDescent="0.2">
      <c r="A141" s="64" t="s">
        <v>702</v>
      </c>
      <c r="B141" s="137" t="s">
        <v>29</v>
      </c>
      <c r="C141" s="55" t="s">
        <v>688</v>
      </c>
      <c r="D141" s="138" t="s">
        <v>39</v>
      </c>
      <c r="E141" s="138">
        <v>2400</v>
      </c>
      <c r="F141" s="139" t="s">
        <v>39</v>
      </c>
    </row>
    <row r="142" spans="1:6" ht="65.25" customHeight="1" x14ac:dyDescent="0.2">
      <c r="A142" s="109" t="s">
        <v>781</v>
      </c>
      <c r="B142" s="137" t="s">
        <v>29</v>
      </c>
      <c r="C142" s="55" t="s">
        <v>780</v>
      </c>
      <c r="D142" s="138" t="s">
        <v>39</v>
      </c>
      <c r="E142" s="138">
        <v>6904.84</v>
      </c>
      <c r="F142" s="139" t="s">
        <v>39</v>
      </c>
    </row>
    <row r="143" spans="1:6" ht="47.25" customHeight="1" x14ac:dyDescent="0.2">
      <c r="A143" s="109" t="s">
        <v>860</v>
      </c>
      <c r="B143" s="137" t="s">
        <v>29</v>
      </c>
      <c r="C143" s="55" t="s">
        <v>859</v>
      </c>
      <c r="D143" s="138" t="s">
        <v>39</v>
      </c>
      <c r="E143" s="138">
        <f>E144</f>
        <v>3000</v>
      </c>
      <c r="F143" s="139" t="s">
        <v>39</v>
      </c>
    </row>
    <row r="144" spans="1:6" ht="89.25" customHeight="1" x14ac:dyDescent="0.2">
      <c r="A144" s="109" t="s">
        <v>803</v>
      </c>
      <c r="B144" s="137" t="s">
        <v>29</v>
      </c>
      <c r="C144" s="55" t="s">
        <v>802</v>
      </c>
      <c r="D144" s="138" t="s">
        <v>39</v>
      </c>
      <c r="E144" s="138">
        <v>3000</v>
      </c>
      <c r="F144" s="139" t="s">
        <v>39</v>
      </c>
    </row>
    <row r="145" spans="1:6" ht="46.5" customHeight="1" x14ac:dyDescent="0.2">
      <c r="A145" s="109" t="s">
        <v>939</v>
      </c>
      <c r="B145" s="137" t="s">
        <v>29</v>
      </c>
      <c r="C145" s="55" t="s">
        <v>937</v>
      </c>
      <c r="D145" s="138" t="s">
        <v>39</v>
      </c>
      <c r="E145" s="138">
        <f>E146</f>
        <v>60000</v>
      </c>
      <c r="F145" s="139" t="s">
        <v>39</v>
      </c>
    </row>
    <row r="146" spans="1:6" ht="129.75" customHeight="1" x14ac:dyDescent="0.2">
      <c r="A146" s="150" t="s">
        <v>938</v>
      </c>
      <c r="B146" s="137" t="s">
        <v>29</v>
      </c>
      <c r="C146" s="55" t="s">
        <v>936</v>
      </c>
      <c r="D146" s="138" t="s">
        <v>39</v>
      </c>
      <c r="E146" s="138">
        <v>60000</v>
      </c>
      <c r="F146" s="139" t="s">
        <v>39</v>
      </c>
    </row>
    <row r="147" spans="1:6" ht="41.25" customHeight="1" x14ac:dyDescent="0.2">
      <c r="A147" s="64" t="s">
        <v>747</v>
      </c>
      <c r="B147" s="137" t="s">
        <v>29</v>
      </c>
      <c r="C147" s="55" t="s">
        <v>863</v>
      </c>
      <c r="D147" s="138" t="s">
        <v>39</v>
      </c>
      <c r="E147" s="138">
        <f>E148</f>
        <v>8000</v>
      </c>
      <c r="F147" s="139" t="s">
        <v>39</v>
      </c>
    </row>
    <row r="148" spans="1:6" ht="84" customHeight="1" x14ac:dyDescent="0.2">
      <c r="A148" s="64" t="s">
        <v>740</v>
      </c>
      <c r="B148" s="137" t="s">
        <v>29</v>
      </c>
      <c r="C148" s="55" t="s">
        <v>739</v>
      </c>
      <c r="D148" s="138" t="s">
        <v>39</v>
      </c>
      <c r="E148" s="138">
        <v>8000</v>
      </c>
      <c r="F148" s="139" t="s">
        <v>39</v>
      </c>
    </row>
    <row r="149" spans="1:6" ht="39" customHeight="1" x14ac:dyDescent="0.2">
      <c r="A149" s="64" t="s">
        <v>909</v>
      </c>
      <c r="B149" s="137" t="s">
        <v>29</v>
      </c>
      <c r="C149" s="55" t="s">
        <v>908</v>
      </c>
      <c r="D149" s="138" t="s">
        <v>39</v>
      </c>
      <c r="E149" s="138">
        <f>E150</f>
        <v>3000</v>
      </c>
      <c r="F149" s="139" t="s">
        <v>39</v>
      </c>
    </row>
    <row r="150" spans="1:6" ht="60.75" customHeight="1" x14ac:dyDescent="0.2">
      <c r="A150" s="64" t="s">
        <v>907</v>
      </c>
      <c r="B150" s="137" t="s">
        <v>29</v>
      </c>
      <c r="C150" s="55" t="s">
        <v>906</v>
      </c>
      <c r="D150" s="138" t="s">
        <v>39</v>
      </c>
      <c r="E150" s="138">
        <v>3000</v>
      </c>
      <c r="F150" s="139" t="s">
        <v>39</v>
      </c>
    </row>
    <row r="151" spans="1:6" ht="49.5" customHeight="1" x14ac:dyDescent="0.2">
      <c r="A151" s="64" t="s">
        <v>861</v>
      </c>
      <c r="B151" s="137" t="s">
        <v>29</v>
      </c>
      <c r="C151" s="55" t="s">
        <v>862</v>
      </c>
      <c r="D151" s="138" t="s">
        <v>39</v>
      </c>
      <c r="E151" s="138">
        <f>E152+E153</f>
        <v>42000</v>
      </c>
      <c r="F151" s="139" t="s">
        <v>39</v>
      </c>
    </row>
    <row r="152" spans="1:6" ht="99.75" customHeight="1" x14ac:dyDescent="0.2">
      <c r="A152" s="114" t="s">
        <v>768</v>
      </c>
      <c r="B152" s="115" t="s">
        <v>29</v>
      </c>
      <c r="C152" s="55" t="s">
        <v>767</v>
      </c>
      <c r="D152" s="138" t="s">
        <v>39</v>
      </c>
      <c r="E152" s="138">
        <v>40000</v>
      </c>
      <c r="F152" s="139" t="s">
        <v>39</v>
      </c>
    </row>
    <row r="153" spans="1:6" ht="84" customHeight="1" x14ac:dyDescent="0.2">
      <c r="A153" s="151" t="s">
        <v>931</v>
      </c>
      <c r="B153" s="90" t="s">
        <v>29</v>
      </c>
      <c r="C153" s="55" t="s">
        <v>930</v>
      </c>
      <c r="D153" s="138" t="s">
        <v>39</v>
      </c>
      <c r="E153" s="138">
        <v>2000</v>
      </c>
      <c r="F153" s="139" t="s">
        <v>39</v>
      </c>
    </row>
    <row r="154" spans="1:6" ht="50.25" customHeight="1" x14ac:dyDescent="0.2">
      <c r="A154" s="113" t="s">
        <v>865</v>
      </c>
      <c r="B154" s="90" t="s">
        <v>29</v>
      </c>
      <c r="C154" s="55" t="s">
        <v>864</v>
      </c>
      <c r="D154" s="138" t="s">
        <v>39</v>
      </c>
      <c r="E154" s="138">
        <f>E155</f>
        <v>1200</v>
      </c>
      <c r="F154" s="139" t="s">
        <v>39</v>
      </c>
    </row>
    <row r="155" spans="1:6" ht="104.25" customHeight="1" x14ac:dyDescent="0.2">
      <c r="A155" s="111" t="s">
        <v>812</v>
      </c>
      <c r="B155" s="90" t="s">
        <v>29</v>
      </c>
      <c r="C155" s="55" t="s">
        <v>794</v>
      </c>
      <c r="D155" s="138" t="s">
        <v>39</v>
      </c>
      <c r="E155" s="138">
        <v>1200</v>
      </c>
      <c r="F155" s="139" t="s">
        <v>39</v>
      </c>
    </row>
    <row r="156" spans="1:6" ht="47.25" customHeight="1" x14ac:dyDescent="0.2">
      <c r="A156" s="61" t="s">
        <v>867</v>
      </c>
      <c r="B156" s="137" t="s">
        <v>29</v>
      </c>
      <c r="C156" s="55" t="s">
        <v>866</v>
      </c>
      <c r="D156" s="138" t="s">
        <v>39</v>
      </c>
      <c r="E156" s="138">
        <f>E157</f>
        <v>4210.54</v>
      </c>
      <c r="F156" s="139" t="s">
        <v>39</v>
      </c>
    </row>
    <row r="157" spans="1:6" ht="108" customHeight="1" x14ac:dyDescent="0.2">
      <c r="A157" s="61" t="s">
        <v>722</v>
      </c>
      <c r="B157" s="137" t="s">
        <v>29</v>
      </c>
      <c r="C157" s="55" t="s">
        <v>703</v>
      </c>
      <c r="D157" s="138" t="s">
        <v>39</v>
      </c>
      <c r="E157" s="138">
        <v>4210.54</v>
      </c>
      <c r="F157" s="139" t="s">
        <v>39</v>
      </c>
    </row>
    <row r="158" spans="1:6" ht="42" customHeight="1" x14ac:dyDescent="0.2">
      <c r="A158" s="61" t="s">
        <v>603</v>
      </c>
      <c r="B158" s="137" t="s">
        <v>29</v>
      </c>
      <c r="C158" s="55" t="s">
        <v>604</v>
      </c>
      <c r="D158" s="138" t="s">
        <v>39</v>
      </c>
      <c r="E158" s="138">
        <f>E159+E160+E161</f>
        <v>165107.26</v>
      </c>
      <c r="F158" s="139" t="s">
        <v>39</v>
      </c>
    </row>
    <row r="159" spans="1:6" ht="131.25" customHeight="1" x14ac:dyDescent="0.2">
      <c r="A159" s="61" t="s">
        <v>732</v>
      </c>
      <c r="B159" s="137" t="s">
        <v>29</v>
      </c>
      <c r="C159" s="55" t="s">
        <v>730</v>
      </c>
      <c r="D159" s="138" t="s">
        <v>39</v>
      </c>
      <c r="E159" s="138">
        <v>124000</v>
      </c>
      <c r="F159" s="139" t="s">
        <v>39</v>
      </c>
    </row>
    <row r="160" spans="1:6" ht="78.75" customHeight="1" x14ac:dyDescent="0.2">
      <c r="A160" s="61" t="s">
        <v>705</v>
      </c>
      <c r="B160" s="137" t="s">
        <v>29</v>
      </c>
      <c r="C160" s="55" t="s">
        <v>704</v>
      </c>
      <c r="D160" s="138" t="s">
        <v>39</v>
      </c>
      <c r="E160" s="138">
        <v>24979.56</v>
      </c>
      <c r="F160" s="139" t="s">
        <v>39</v>
      </c>
    </row>
    <row r="161" spans="1:6" ht="58.9" customHeight="1" x14ac:dyDescent="0.2">
      <c r="A161" s="64" t="s">
        <v>706</v>
      </c>
      <c r="B161" s="137" t="s">
        <v>29</v>
      </c>
      <c r="C161" s="55" t="s">
        <v>707</v>
      </c>
      <c r="D161" s="138" t="s">
        <v>39</v>
      </c>
      <c r="E161" s="138">
        <v>16127.7</v>
      </c>
      <c r="F161" s="139" t="s">
        <v>39</v>
      </c>
    </row>
    <row r="162" spans="1:6" ht="48.6" customHeight="1" x14ac:dyDescent="0.2">
      <c r="A162" s="61" t="s">
        <v>602</v>
      </c>
      <c r="B162" s="137" t="s">
        <v>29</v>
      </c>
      <c r="C162" s="55" t="s">
        <v>601</v>
      </c>
      <c r="D162" s="138" t="s">
        <v>39</v>
      </c>
      <c r="E162" s="138">
        <f>E163+E164+E165+E166</f>
        <v>278359.08</v>
      </c>
      <c r="F162" s="139" t="s">
        <v>39</v>
      </c>
    </row>
    <row r="163" spans="1:6" ht="176.25" customHeight="1" x14ac:dyDescent="0.2">
      <c r="A163" s="61" t="s">
        <v>911</v>
      </c>
      <c r="B163" s="137" t="s">
        <v>29</v>
      </c>
      <c r="C163" s="55" t="s">
        <v>910</v>
      </c>
      <c r="D163" s="138" t="s">
        <v>39</v>
      </c>
      <c r="E163" s="138">
        <v>8229.1200000000008</v>
      </c>
      <c r="F163" s="139" t="s">
        <v>39</v>
      </c>
    </row>
    <row r="164" spans="1:6" ht="81.75" customHeight="1" x14ac:dyDescent="0.2">
      <c r="A164" s="61" t="s">
        <v>708</v>
      </c>
      <c r="B164" s="137" t="s">
        <v>29</v>
      </c>
      <c r="C164" s="55" t="s">
        <v>710</v>
      </c>
      <c r="D164" s="138" t="s">
        <v>39</v>
      </c>
      <c r="E164" s="129">
        <v>7871.81</v>
      </c>
      <c r="F164" s="139" t="s">
        <v>39</v>
      </c>
    </row>
    <row r="165" spans="1:6" ht="71.25" customHeight="1" x14ac:dyDescent="0.2">
      <c r="A165" s="61" t="s">
        <v>709</v>
      </c>
      <c r="B165" s="137" t="s">
        <v>29</v>
      </c>
      <c r="C165" s="55" t="s">
        <v>766</v>
      </c>
      <c r="D165" s="138" t="s">
        <v>39</v>
      </c>
      <c r="E165" s="129">
        <v>8000</v>
      </c>
      <c r="F165" s="139" t="s">
        <v>39</v>
      </c>
    </row>
    <row r="166" spans="1:6" ht="70.150000000000006" customHeight="1" x14ac:dyDescent="0.2">
      <c r="A166" s="64" t="s">
        <v>709</v>
      </c>
      <c r="B166" s="137" t="s">
        <v>29</v>
      </c>
      <c r="C166" s="55" t="s">
        <v>711</v>
      </c>
      <c r="D166" s="138" t="s">
        <v>39</v>
      </c>
      <c r="E166" s="110">
        <v>254258.15</v>
      </c>
      <c r="F166" s="139" t="s">
        <v>39</v>
      </c>
    </row>
    <row r="167" spans="1:6" ht="80.25" customHeight="1" x14ac:dyDescent="0.2">
      <c r="A167" s="152" t="s">
        <v>977</v>
      </c>
      <c r="B167" s="137" t="s">
        <v>29</v>
      </c>
      <c r="C167" s="55" t="s">
        <v>974</v>
      </c>
      <c r="D167" s="138" t="s">
        <v>39</v>
      </c>
      <c r="E167" s="110">
        <f>E168</f>
        <v>43311.17</v>
      </c>
      <c r="F167" s="139" t="s">
        <v>39</v>
      </c>
    </row>
    <row r="168" spans="1:6" ht="51.75" customHeight="1" x14ac:dyDescent="0.2">
      <c r="A168" s="111" t="s">
        <v>976</v>
      </c>
      <c r="B168" s="137" t="s">
        <v>29</v>
      </c>
      <c r="C168" s="55" t="s">
        <v>975</v>
      </c>
      <c r="D168" s="138" t="s">
        <v>39</v>
      </c>
      <c r="E168" s="110">
        <v>43311.17</v>
      </c>
      <c r="F168" s="139" t="s">
        <v>39</v>
      </c>
    </row>
    <row r="169" spans="1:6" ht="18.600000000000001" customHeight="1" x14ac:dyDescent="0.2">
      <c r="A169" s="61" t="s">
        <v>663</v>
      </c>
      <c r="B169" s="137" t="s">
        <v>29</v>
      </c>
      <c r="C169" s="55" t="s">
        <v>656</v>
      </c>
      <c r="D169" s="138" t="s">
        <v>39</v>
      </c>
      <c r="E169" s="110">
        <f>E170+E173</f>
        <v>2749707.0799999996</v>
      </c>
      <c r="F169" s="139" t="s">
        <v>39</v>
      </c>
    </row>
    <row r="170" spans="1:6" ht="63.75" customHeight="1" x14ac:dyDescent="0.2">
      <c r="A170" s="61" t="s">
        <v>671</v>
      </c>
      <c r="B170" s="137" t="s">
        <v>29</v>
      </c>
      <c r="C170" s="55" t="s">
        <v>655</v>
      </c>
      <c r="D170" s="138" t="s">
        <v>39</v>
      </c>
      <c r="E170" s="110">
        <f>E171+E172</f>
        <v>2642799.2999999998</v>
      </c>
      <c r="F170" s="139" t="s">
        <v>39</v>
      </c>
    </row>
    <row r="171" spans="1:6" ht="35.25" customHeight="1" x14ac:dyDescent="0.2">
      <c r="A171" s="61" t="s">
        <v>670</v>
      </c>
      <c r="B171" s="137" t="s">
        <v>29</v>
      </c>
      <c r="C171" s="55" t="s">
        <v>654</v>
      </c>
      <c r="D171" s="138" t="s">
        <v>39</v>
      </c>
      <c r="E171" s="110">
        <v>18115.189999999999</v>
      </c>
      <c r="F171" s="139" t="s">
        <v>39</v>
      </c>
    </row>
    <row r="172" spans="1:6" ht="48.75" customHeight="1" x14ac:dyDescent="0.2">
      <c r="A172" s="61" t="s">
        <v>742</v>
      </c>
      <c r="B172" s="137" t="s">
        <v>29</v>
      </c>
      <c r="C172" s="55" t="s">
        <v>741</v>
      </c>
      <c r="D172" s="138" t="s">
        <v>39</v>
      </c>
      <c r="E172" s="110">
        <v>2624684.11</v>
      </c>
      <c r="F172" s="139" t="s">
        <v>39</v>
      </c>
    </row>
    <row r="173" spans="1:6" ht="50.45" customHeight="1" x14ac:dyDescent="0.2">
      <c r="A173" s="61" t="s">
        <v>594</v>
      </c>
      <c r="B173" s="137" t="s">
        <v>29</v>
      </c>
      <c r="C173" s="55" t="s">
        <v>600</v>
      </c>
      <c r="D173" s="138" t="s">
        <v>39</v>
      </c>
      <c r="E173" s="138">
        <f>E174+E179</f>
        <v>106907.78</v>
      </c>
      <c r="F173" s="139" t="s">
        <v>39</v>
      </c>
    </row>
    <row r="174" spans="1:6" ht="50.45" customHeight="1" x14ac:dyDescent="0.2">
      <c r="A174" s="61" t="s">
        <v>994</v>
      </c>
      <c r="B174" s="137" t="s">
        <v>29</v>
      </c>
      <c r="C174" s="55" t="s">
        <v>993</v>
      </c>
      <c r="D174" s="138" t="s">
        <v>39</v>
      </c>
      <c r="E174" s="138">
        <f>E175+E176+E177+E178</f>
        <v>106782.78</v>
      </c>
      <c r="F174" s="139" t="s">
        <v>39</v>
      </c>
    </row>
    <row r="175" spans="1:6" ht="92.25" customHeight="1" x14ac:dyDescent="0.2">
      <c r="A175" s="63" t="s">
        <v>712</v>
      </c>
      <c r="B175" s="137" t="s">
        <v>29</v>
      </c>
      <c r="C175" s="55" t="s">
        <v>801</v>
      </c>
      <c r="D175" s="138" t="s">
        <v>39</v>
      </c>
      <c r="E175" s="138">
        <v>505.58</v>
      </c>
      <c r="F175" s="139" t="s">
        <v>39</v>
      </c>
    </row>
    <row r="176" spans="1:6" ht="97.5" customHeight="1" x14ac:dyDescent="0.2">
      <c r="A176" s="63" t="s">
        <v>712</v>
      </c>
      <c r="B176" s="137" t="s">
        <v>29</v>
      </c>
      <c r="C176" s="55" t="s">
        <v>723</v>
      </c>
      <c r="D176" s="139" t="s">
        <v>39</v>
      </c>
      <c r="E176" s="141">
        <v>13221.9</v>
      </c>
      <c r="F176" s="139" t="s">
        <v>39</v>
      </c>
    </row>
    <row r="177" spans="1:6" ht="97.5" customHeight="1" x14ac:dyDescent="0.2">
      <c r="A177" s="63" t="s">
        <v>712</v>
      </c>
      <c r="B177" s="137" t="s">
        <v>29</v>
      </c>
      <c r="C177" s="55" t="s">
        <v>713</v>
      </c>
      <c r="D177" s="138" t="s">
        <v>39</v>
      </c>
      <c r="E177" s="141">
        <v>1826.28</v>
      </c>
      <c r="F177" s="139" t="s">
        <v>39</v>
      </c>
    </row>
    <row r="178" spans="1:6" ht="99" customHeight="1" x14ac:dyDescent="0.2">
      <c r="A178" s="65" t="s">
        <v>712</v>
      </c>
      <c r="B178" s="137" t="s">
        <v>29</v>
      </c>
      <c r="C178" s="134" t="s">
        <v>743</v>
      </c>
      <c r="D178" s="138" t="s">
        <v>39</v>
      </c>
      <c r="E178" s="110">
        <v>91229.02</v>
      </c>
      <c r="F178" s="139" t="s">
        <v>39</v>
      </c>
    </row>
    <row r="179" spans="1:6" ht="61.5" customHeight="1" x14ac:dyDescent="0.2">
      <c r="A179" s="65" t="s">
        <v>991</v>
      </c>
      <c r="B179" s="137" t="s">
        <v>29</v>
      </c>
      <c r="C179" s="134" t="s">
        <v>992</v>
      </c>
      <c r="D179" s="138" t="s">
        <v>39</v>
      </c>
      <c r="E179" s="110">
        <f>E180</f>
        <v>125</v>
      </c>
      <c r="F179" s="139" t="s">
        <v>39</v>
      </c>
    </row>
    <row r="180" spans="1:6" ht="60.75" customHeight="1" x14ac:dyDescent="0.2">
      <c r="A180" s="65" t="s">
        <v>991</v>
      </c>
      <c r="B180" s="137" t="s">
        <v>29</v>
      </c>
      <c r="C180" s="134" t="s">
        <v>990</v>
      </c>
      <c r="D180" s="138" t="s">
        <v>39</v>
      </c>
      <c r="E180" s="110">
        <v>125</v>
      </c>
      <c r="F180" s="139" t="s">
        <v>39</v>
      </c>
    </row>
    <row r="181" spans="1:6" ht="16.5" customHeight="1" x14ac:dyDescent="0.2">
      <c r="A181" s="65" t="s">
        <v>728</v>
      </c>
      <c r="B181" s="137" t="s">
        <v>29</v>
      </c>
      <c r="C181" s="55" t="s">
        <v>724</v>
      </c>
      <c r="D181" s="138" t="s">
        <v>39</v>
      </c>
      <c r="E181" s="110">
        <f>E182+E184</f>
        <v>108580.86</v>
      </c>
      <c r="F181" s="139" t="s">
        <v>39</v>
      </c>
    </row>
    <row r="182" spans="1:6" ht="72.75" customHeight="1" x14ac:dyDescent="0.2">
      <c r="A182" s="65" t="s">
        <v>727</v>
      </c>
      <c r="B182" s="137" t="s">
        <v>29</v>
      </c>
      <c r="C182" s="55" t="s">
        <v>725</v>
      </c>
      <c r="D182" s="138" t="s">
        <v>39</v>
      </c>
      <c r="E182" s="110">
        <f>E183</f>
        <v>19962</v>
      </c>
      <c r="F182" s="139" t="s">
        <v>39</v>
      </c>
    </row>
    <row r="183" spans="1:6" ht="70.5" customHeight="1" x14ac:dyDescent="0.2">
      <c r="A183" s="65" t="s">
        <v>727</v>
      </c>
      <c r="B183" s="137" t="s">
        <v>29</v>
      </c>
      <c r="C183" s="55" t="s">
        <v>726</v>
      </c>
      <c r="D183" s="138" t="s">
        <v>39</v>
      </c>
      <c r="E183" s="110">
        <v>19962</v>
      </c>
      <c r="F183" s="139" t="s">
        <v>39</v>
      </c>
    </row>
    <row r="184" spans="1:6" ht="25.15" customHeight="1" x14ac:dyDescent="0.2">
      <c r="A184" s="61" t="s">
        <v>595</v>
      </c>
      <c r="B184" s="137" t="s">
        <v>29</v>
      </c>
      <c r="C184" s="55" t="s">
        <v>579</v>
      </c>
      <c r="D184" s="138" t="s">
        <v>39</v>
      </c>
      <c r="E184" s="141">
        <f>E185</f>
        <v>88618.86</v>
      </c>
      <c r="F184" s="139" t="s">
        <v>39</v>
      </c>
    </row>
    <row r="185" spans="1:6" ht="47.45" customHeight="1" x14ac:dyDescent="0.2">
      <c r="A185" s="61" t="s">
        <v>575</v>
      </c>
      <c r="B185" s="137" t="s">
        <v>29</v>
      </c>
      <c r="C185" s="55" t="s">
        <v>552</v>
      </c>
      <c r="D185" s="139" t="s">
        <v>39</v>
      </c>
      <c r="E185" s="141">
        <v>88618.86</v>
      </c>
      <c r="F185" s="139" t="s">
        <v>39</v>
      </c>
    </row>
    <row r="186" spans="1:6" s="133" customFormat="1" ht="16.899999999999999" customHeight="1" x14ac:dyDescent="0.2">
      <c r="A186" s="62" t="s">
        <v>104</v>
      </c>
      <c r="B186" s="97" t="s">
        <v>29</v>
      </c>
      <c r="C186" s="57" t="s">
        <v>105</v>
      </c>
      <c r="D186" s="138" t="s">
        <v>39</v>
      </c>
      <c r="E186" s="139">
        <f>E187+E189</f>
        <v>44569.15</v>
      </c>
      <c r="F186" s="139" t="s">
        <v>39</v>
      </c>
    </row>
    <row r="187" spans="1:6" s="133" customFormat="1" ht="16.899999999999999" customHeight="1" x14ac:dyDescent="0.2">
      <c r="A187" s="61" t="s">
        <v>971</v>
      </c>
      <c r="B187" s="137" t="s">
        <v>29</v>
      </c>
      <c r="C187" s="135" t="s">
        <v>746</v>
      </c>
      <c r="D187" s="138" t="s">
        <v>39</v>
      </c>
      <c r="E187" s="138">
        <f>E188</f>
        <v>-1400.82</v>
      </c>
      <c r="F187" s="139" t="s">
        <v>39</v>
      </c>
    </row>
    <row r="188" spans="1:6" s="133" customFormat="1" ht="24" customHeight="1" x14ac:dyDescent="0.2">
      <c r="A188" s="61" t="s">
        <v>970</v>
      </c>
      <c r="B188" s="137" t="s">
        <v>29</v>
      </c>
      <c r="C188" s="135" t="s">
        <v>769</v>
      </c>
      <c r="D188" s="139" t="s">
        <v>39</v>
      </c>
      <c r="E188" s="138">
        <v>-1400.82</v>
      </c>
      <c r="F188" s="139" t="s">
        <v>39</v>
      </c>
    </row>
    <row r="189" spans="1:6" s="133" customFormat="1" ht="15" customHeight="1" x14ac:dyDescent="0.2">
      <c r="A189" s="61" t="s">
        <v>972</v>
      </c>
      <c r="B189" s="137" t="s">
        <v>29</v>
      </c>
      <c r="C189" s="135" t="s">
        <v>967</v>
      </c>
      <c r="D189" s="139" t="s">
        <v>39</v>
      </c>
      <c r="E189" s="138">
        <f>E190</f>
        <v>45969.97</v>
      </c>
      <c r="F189" s="139" t="s">
        <v>39</v>
      </c>
    </row>
    <row r="190" spans="1:6" s="133" customFormat="1" ht="18" customHeight="1" x14ac:dyDescent="0.2">
      <c r="A190" s="61" t="s">
        <v>969</v>
      </c>
      <c r="B190" s="137" t="s">
        <v>29</v>
      </c>
      <c r="C190" s="135" t="s">
        <v>968</v>
      </c>
      <c r="D190" s="139" t="s">
        <v>39</v>
      </c>
      <c r="E190" s="138">
        <v>45969.97</v>
      </c>
      <c r="F190" s="139" t="s">
        <v>39</v>
      </c>
    </row>
    <row r="191" spans="1:6" s="133" customFormat="1" ht="15.6" customHeight="1" x14ac:dyDescent="0.2">
      <c r="A191" s="62" t="s">
        <v>106</v>
      </c>
      <c r="B191" s="97" t="s">
        <v>29</v>
      </c>
      <c r="C191" s="57" t="s">
        <v>107</v>
      </c>
      <c r="D191" s="139">
        <v>491993191.54000002</v>
      </c>
      <c r="E191" s="139">
        <f>E192+E232+E228</f>
        <v>420038236.09999996</v>
      </c>
      <c r="F191" s="139">
        <f>D191-E191</f>
        <v>71954955.440000057</v>
      </c>
    </row>
    <row r="192" spans="1:6" s="133" customFormat="1" ht="30" customHeight="1" x14ac:dyDescent="0.2">
      <c r="A192" s="62" t="s">
        <v>108</v>
      </c>
      <c r="B192" s="97" t="s">
        <v>29</v>
      </c>
      <c r="C192" s="57" t="s">
        <v>109</v>
      </c>
      <c r="D192" s="139">
        <v>491763591.54000002</v>
      </c>
      <c r="E192" s="139">
        <f>E193+E210+E222+E200</f>
        <v>419502773.15999997</v>
      </c>
      <c r="F192" s="139">
        <f>D192-E192</f>
        <v>72260818.380000055</v>
      </c>
    </row>
    <row r="193" spans="1:6" ht="15" customHeight="1" x14ac:dyDescent="0.2">
      <c r="A193" s="62" t="s">
        <v>110</v>
      </c>
      <c r="B193" s="97" t="s">
        <v>29</v>
      </c>
      <c r="C193" s="57" t="s">
        <v>714</v>
      </c>
      <c r="D193" s="139" t="s">
        <v>39</v>
      </c>
      <c r="E193" s="139">
        <f>E194+E196+E198</f>
        <v>41722720.650000006</v>
      </c>
      <c r="F193" s="138" t="s">
        <v>39</v>
      </c>
    </row>
    <row r="194" spans="1:6" ht="15" customHeight="1" x14ac:dyDescent="0.2">
      <c r="A194" s="61" t="s">
        <v>111</v>
      </c>
      <c r="B194" s="137" t="s">
        <v>29</v>
      </c>
      <c r="C194" s="135" t="s">
        <v>868</v>
      </c>
      <c r="D194" s="138" t="s">
        <v>39</v>
      </c>
      <c r="E194" s="138">
        <f>E195</f>
        <v>21296550</v>
      </c>
      <c r="F194" s="138" t="s">
        <v>39</v>
      </c>
    </row>
    <row r="195" spans="1:6" ht="25.5" customHeight="1" x14ac:dyDescent="0.2">
      <c r="A195" s="61" t="s">
        <v>576</v>
      </c>
      <c r="B195" s="137" t="s">
        <v>29</v>
      </c>
      <c r="C195" s="135" t="s">
        <v>112</v>
      </c>
      <c r="D195" s="138" t="s">
        <v>39</v>
      </c>
      <c r="E195" s="110">
        <v>21296550</v>
      </c>
      <c r="F195" s="138" t="s">
        <v>39</v>
      </c>
    </row>
    <row r="196" spans="1:6" ht="23.25" customHeight="1" x14ac:dyDescent="0.2">
      <c r="A196" s="61" t="s">
        <v>113</v>
      </c>
      <c r="B196" s="137" t="s">
        <v>29</v>
      </c>
      <c r="C196" s="135" t="s">
        <v>869</v>
      </c>
      <c r="D196" s="138" t="s">
        <v>39</v>
      </c>
      <c r="E196" s="138">
        <f>E197</f>
        <v>8670566.6300000008</v>
      </c>
      <c r="F196" s="138" t="s">
        <v>39</v>
      </c>
    </row>
    <row r="197" spans="1:6" ht="24.75" customHeight="1" x14ac:dyDescent="0.2">
      <c r="A197" s="61" t="s">
        <v>114</v>
      </c>
      <c r="B197" s="137" t="s">
        <v>29</v>
      </c>
      <c r="C197" s="135" t="s">
        <v>115</v>
      </c>
      <c r="D197" s="138" t="s">
        <v>39</v>
      </c>
      <c r="E197" s="110">
        <v>8670566.6300000008</v>
      </c>
      <c r="F197" s="138" t="s">
        <v>39</v>
      </c>
    </row>
    <row r="198" spans="1:6" ht="14.25" customHeight="1" x14ac:dyDescent="0.2">
      <c r="A198" s="61" t="s">
        <v>871</v>
      </c>
      <c r="B198" s="137" t="s">
        <v>29</v>
      </c>
      <c r="C198" s="135" t="s">
        <v>870</v>
      </c>
      <c r="D198" s="138" t="s">
        <v>39</v>
      </c>
      <c r="E198" s="110">
        <f>E199</f>
        <v>11755604.02</v>
      </c>
      <c r="F198" s="138" t="s">
        <v>39</v>
      </c>
    </row>
    <row r="199" spans="1:6" ht="15.75" customHeight="1" x14ac:dyDescent="0.2">
      <c r="A199" s="116" t="s">
        <v>779</v>
      </c>
      <c r="B199" s="137" t="s">
        <v>29</v>
      </c>
      <c r="C199" s="135" t="s">
        <v>778</v>
      </c>
      <c r="D199" s="138" t="s">
        <v>39</v>
      </c>
      <c r="E199" s="110">
        <v>11755604.02</v>
      </c>
      <c r="F199" s="138"/>
    </row>
    <row r="200" spans="1:6" ht="25.15" customHeight="1" x14ac:dyDescent="0.2">
      <c r="A200" s="62" t="s">
        <v>662</v>
      </c>
      <c r="B200" s="97" t="s">
        <v>29</v>
      </c>
      <c r="C200" s="57" t="s">
        <v>653</v>
      </c>
      <c r="D200" s="139" t="s">
        <v>39</v>
      </c>
      <c r="E200" s="121">
        <f>E201+E203+E207+E205</f>
        <v>121749072.34</v>
      </c>
      <c r="F200" s="139" t="s">
        <v>39</v>
      </c>
    </row>
    <row r="201" spans="1:6" ht="39" customHeight="1" x14ac:dyDescent="0.2">
      <c r="A201" s="61" t="s">
        <v>872</v>
      </c>
      <c r="B201" s="137" t="s">
        <v>29</v>
      </c>
      <c r="C201" s="135" t="s">
        <v>873</v>
      </c>
      <c r="D201" s="138" t="s">
        <v>39</v>
      </c>
      <c r="E201" s="110">
        <f>E202</f>
        <v>6912100</v>
      </c>
      <c r="F201" s="138" t="s">
        <v>39</v>
      </c>
    </row>
    <row r="202" spans="1:6" ht="45.75" customHeight="1" x14ac:dyDescent="0.2">
      <c r="A202" s="113" t="s">
        <v>771</v>
      </c>
      <c r="B202" s="137" t="s">
        <v>29</v>
      </c>
      <c r="C202" s="135" t="s">
        <v>775</v>
      </c>
      <c r="D202" s="138" t="s">
        <v>39</v>
      </c>
      <c r="E202" s="110">
        <v>6912100</v>
      </c>
      <c r="F202" s="138" t="s">
        <v>39</v>
      </c>
    </row>
    <row r="203" spans="1:6" ht="15" customHeight="1" x14ac:dyDescent="0.2">
      <c r="A203" s="113" t="s">
        <v>875</v>
      </c>
      <c r="B203" s="137" t="s">
        <v>29</v>
      </c>
      <c r="C203" s="90" t="s">
        <v>874</v>
      </c>
      <c r="D203" s="138" t="s">
        <v>39</v>
      </c>
      <c r="E203" s="110">
        <f>E204</f>
        <v>143871.57999999999</v>
      </c>
      <c r="F203" s="138" t="s">
        <v>39</v>
      </c>
    </row>
    <row r="204" spans="1:6" ht="26.25" customHeight="1" x14ac:dyDescent="0.2">
      <c r="A204" s="117" t="s">
        <v>770</v>
      </c>
      <c r="B204" s="137" t="s">
        <v>29</v>
      </c>
      <c r="C204" s="90" t="s">
        <v>774</v>
      </c>
      <c r="D204" s="138" t="s">
        <v>39</v>
      </c>
      <c r="E204" s="110">
        <v>143871.57999999999</v>
      </c>
      <c r="F204" s="138" t="s">
        <v>39</v>
      </c>
    </row>
    <row r="205" spans="1:6" ht="26.25" customHeight="1" x14ac:dyDescent="0.2">
      <c r="A205" s="117" t="s">
        <v>915</v>
      </c>
      <c r="B205" s="137" t="s">
        <v>29</v>
      </c>
      <c r="C205" s="90" t="s">
        <v>914</v>
      </c>
      <c r="D205" s="138" t="s">
        <v>39</v>
      </c>
      <c r="E205" s="110">
        <f>E206</f>
        <v>4746813</v>
      </c>
      <c r="F205" s="138" t="s">
        <v>39</v>
      </c>
    </row>
    <row r="206" spans="1:6" ht="26.25" customHeight="1" x14ac:dyDescent="0.2">
      <c r="A206" s="123" t="s">
        <v>912</v>
      </c>
      <c r="B206" s="137" t="s">
        <v>29</v>
      </c>
      <c r="C206" s="90" t="s">
        <v>913</v>
      </c>
      <c r="D206" s="138" t="s">
        <v>39</v>
      </c>
      <c r="E206" s="110">
        <v>4746813</v>
      </c>
      <c r="F206" s="138" t="s">
        <v>39</v>
      </c>
    </row>
    <row r="207" spans="1:6" ht="15" customHeight="1" x14ac:dyDescent="0.2">
      <c r="A207" s="61" t="s">
        <v>716</v>
      </c>
      <c r="B207" s="137" t="s">
        <v>29</v>
      </c>
      <c r="C207" s="22" t="s">
        <v>715</v>
      </c>
      <c r="D207" s="138" t="s">
        <v>39</v>
      </c>
      <c r="E207" s="110">
        <f>E208+E209</f>
        <v>109946287.76000001</v>
      </c>
      <c r="F207" s="138" t="s">
        <v>39</v>
      </c>
    </row>
    <row r="208" spans="1:6" ht="17.25" customHeight="1" x14ac:dyDescent="0.2">
      <c r="A208" s="61" t="s">
        <v>661</v>
      </c>
      <c r="B208" s="137" t="s">
        <v>29</v>
      </c>
      <c r="C208" s="134" t="s">
        <v>773</v>
      </c>
      <c r="D208" s="138" t="s">
        <v>39</v>
      </c>
      <c r="E208" s="110">
        <v>103985687.76000001</v>
      </c>
      <c r="F208" s="138" t="s">
        <v>39</v>
      </c>
    </row>
    <row r="209" spans="1:6" ht="17.25" customHeight="1" x14ac:dyDescent="0.2">
      <c r="A209" s="118" t="s">
        <v>661</v>
      </c>
      <c r="B209" s="137" t="s">
        <v>29</v>
      </c>
      <c r="C209" s="90" t="s">
        <v>772</v>
      </c>
      <c r="D209" s="138" t="s">
        <v>39</v>
      </c>
      <c r="E209" s="110">
        <v>5960600</v>
      </c>
      <c r="F209" s="138" t="s">
        <v>39</v>
      </c>
    </row>
    <row r="210" spans="1:6" ht="25.9" customHeight="1" x14ac:dyDescent="0.2">
      <c r="A210" s="62" t="s">
        <v>116</v>
      </c>
      <c r="B210" s="97" t="s">
        <v>29</v>
      </c>
      <c r="C210" s="57" t="s">
        <v>117</v>
      </c>
      <c r="D210" s="139" t="s">
        <v>39</v>
      </c>
      <c r="E210" s="139">
        <f>E211+E214+E216+E218+E220</f>
        <v>241089644.38999999</v>
      </c>
      <c r="F210" s="139" t="s">
        <v>39</v>
      </c>
    </row>
    <row r="211" spans="1:6" ht="25.9" customHeight="1" x14ac:dyDescent="0.2">
      <c r="A211" s="61" t="s">
        <v>745</v>
      </c>
      <c r="B211" s="137" t="s">
        <v>29</v>
      </c>
      <c r="C211" s="134" t="s">
        <v>744</v>
      </c>
      <c r="D211" s="139" t="s">
        <v>39</v>
      </c>
      <c r="E211" s="138">
        <f>E212+E213</f>
        <v>2967330.69</v>
      </c>
      <c r="F211" s="138" t="s">
        <v>39</v>
      </c>
    </row>
    <row r="212" spans="1:6" ht="25.15" customHeight="1" x14ac:dyDescent="0.2">
      <c r="A212" s="61" t="s">
        <v>577</v>
      </c>
      <c r="B212" s="137" t="s">
        <v>29</v>
      </c>
      <c r="C212" s="134" t="s">
        <v>550</v>
      </c>
      <c r="D212" s="139" t="s">
        <v>39</v>
      </c>
      <c r="E212" s="110">
        <v>2333042.69</v>
      </c>
      <c r="F212" s="138" t="s">
        <v>39</v>
      </c>
    </row>
    <row r="213" spans="1:6" ht="26.45" customHeight="1" x14ac:dyDescent="0.2">
      <c r="A213" s="91" t="s">
        <v>577</v>
      </c>
      <c r="B213" s="99" t="s">
        <v>29</v>
      </c>
      <c r="C213" s="92" t="s">
        <v>551</v>
      </c>
      <c r="D213" s="138" t="s">
        <v>39</v>
      </c>
      <c r="E213" s="110">
        <v>634288</v>
      </c>
      <c r="F213" s="138" t="s">
        <v>39</v>
      </c>
    </row>
    <row r="214" spans="1:6" ht="49.5" customHeight="1" x14ac:dyDescent="0.2">
      <c r="A214" s="91" t="s">
        <v>876</v>
      </c>
      <c r="B214" s="99" t="s">
        <v>29</v>
      </c>
      <c r="C214" s="90" t="s">
        <v>877</v>
      </c>
      <c r="D214" s="100" t="s">
        <v>39</v>
      </c>
      <c r="E214" s="110">
        <f>E215</f>
        <v>665900</v>
      </c>
      <c r="F214" s="138" t="s">
        <v>39</v>
      </c>
    </row>
    <row r="215" spans="1:6" ht="46.5" customHeight="1" x14ac:dyDescent="0.2">
      <c r="A215" s="109" t="s">
        <v>776</v>
      </c>
      <c r="B215" s="90" t="s">
        <v>29</v>
      </c>
      <c r="C215" s="90" t="s">
        <v>777</v>
      </c>
      <c r="D215" s="100" t="s">
        <v>39</v>
      </c>
      <c r="E215" s="110">
        <v>665900</v>
      </c>
      <c r="F215" s="138" t="s">
        <v>39</v>
      </c>
    </row>
    <row r="216" spans="1:6" ht="33.75" customHeight="1" x14ac:dyDescent="0.2">
      <c r="A216" s="119" t="s">
        <v>878</v>
      </c>
      <c r="B216" s="120" t="s">
        <v>29</v>
      </c>
      <c r="C216" s="93" t="s">
        <v>879</v>
      </c>
      <c r="D216" s="100" t="s">
        <v>39</v>
      </c>
      <c r="E216" s="110">
        <f>E217</f>
        <v>1274313.7</v>
      </c>
      <c r="F216" s="138" t="s">
        <v>39</v>
      </c>
    </row>
    <row r="217" spans="1:6" ht="31.5" customHeight="1" x14ac:dyDescent="0.2">
      <c r="A217" s="136" t="s">
        <v>599</v>
      </c>
      <c r="B217" s="140" t="s">
        <v>29</v>
      </c>
      <c r="C217" s="93" t="s">
        <v>598</v>
      </c>
      <c r="D217" s="138" t="s">
        <v>39</v>
      </c>
      <c r="E217" s="138">
        <v>1274313.7</v>
      </c>
      <c r="F217" s="138" t="s">
        <v>39</v>
      </c>
    </row>
    <row r="218" spans="1:6" ht="36.75" customHeight="1" x14ac:dyDescent="0.2">
      <c r="A218" s="136" t="s">
        <v>962</v>
      </c>
      <c r="B218" s="140" t="s">
        <v>29</v>
      </c>
      <c r="C218" s="134" t="s">
        <v>995</v>
      </c>
      <c r="D218" s="138" t="s">
        <v>39</v>
      </c>
      <c r="E218" s="138">
        <f>E219</f>
        <v>57000</v>
      </c>
      <c r="F218" s="138" t="s">
        <v>39</v>
      </c>
    </row>
    <row r="219" spans="1:6" ht="46.5" customHeight="1" x14ac:dyDescent="0.2">
      <c r="A219" s="150" t="s">
        <v>960</v>
      </c>
      <c r="B219" s="140" t="s">
        <v>29</v>
      </c>
      <c r="C219" s="131" t="s">
        <v>961</v>
      </c>
      <c r="D219" s="138" t="s">
        <v>39</v>
      </c>
      <c r="E219" s="138">
        <v>57000</v>
      </c>
      <c r="F219" s="138" t="s">
        <v>39</v>
      </c>
    </row>
    <row r="220" spans="1:6" ht="13.5" customHeight="1" x14ac:dyDescent="0.2">
      <c r="A220" s="61" t="s">
        <v>660</v>
      </c>
      <c r="B220" s="137" t="s">
        <v>29</v>
      </c>
      <c r="C220" s="60" t="s">
        <v>652</v>
      </c>
      <c r="D220" s="138" t="s">
        <v>39</v>
      </c>
      <c r="E220" s="138">
        <f>E221</f>
        <v>236125100</v>
      </c>
      <c r="F220" s="138" t="s">
        <v>39</v>
      </c>
    </row>
    <row r="221" spans="1:6" ht="14.25" customHeight="1" x14ac:dyDescent="0.2">
      <c r="A221" s="61" t="s">
        <v>118</v>
      </c>
      <c r="B221" s="137" t="s">
        <v>29</v>
      </c>
      <c r="C221" s="135" t="s">
        <v>119</v>
      </c>
      <c r="D221" s="138" t="s">
        <v>39</v>
      </c>
      <c r="E221" s="110">
        <v>236125100</v>
      </c>
      <c r="F221" s="138" t="s">
        <v>39</v>
      </c>
    </row>
    <row r="222" spans="1:6" ht="15" customHeight="1" x14ac:dyDescent="0.2">
      <c r="A222" s="62" t="s">
        <v>659</v>
      </c>
      <c r="B222" s="97" t="s">
        <v>29</v>
      </c>
      <c r="C222" s="57" t="s">
        <v>651</v>
      </c>
      <c r="D222" s="139" t="s">
        <v>39</v>
      </c>
      <c r="E222" s="121">
        <f>E223+E225</f>
        <v>14941335.779999999</v>
      </c>
      <c r="F222" s="139" t="s">
        <v>39</v>
      </c>
    </row>
    <row r="223" spans="1:6" ht="48.75" customHeight="1" x14ac:dyDescent="0.2">
      <c r="A223" s="61" t="s">
        <v>658</v>
      </c>
      <c r="B223" s="137" t="s">
        <v>29</v>
      </c>
      <c r="C223" s="135" t="s">
        <v>650</v>
      </c>
      <c r="D223" s="138" t="s">
        <v>39</v>
      </c>
      <c r="E223" s="110">
        <f>E224</f>
        <v>11439300</v>
      </c>
      <c r="F223" s="138" t="s">
        <v>39</v>
      </c>
    </row>
    <row r="224" spans="1:6" ht="47.25" customHeight="1" x14ac:dyDescent="0.2">
      <c r="A224" s="61" t="s">
        <v>657</v>
      </c>
      <c r="B224" s="137" t="s">
        <v>29</v>
      </c>
      <c r="C224" s="135" t="s">
        <v>649</v>
      </c>
      <c r="D224" s="138" t="s">
        <v>39</v>
      </c>
      <c r="E224" s="110">
        <v>11439300</v>
      </c>
      <c r="F224" s="138" t="s">
        <v>39</v>
      </c>
    </row>
    <row r="225" spans="1:6" ht="18.75" customHeight="1" x14ac:dyDescent="0.2">
      <c r="A225" s="61" t="s">
        <v>881</v>
      </c>
      <c r="B225" s="137" t="s">
        <v>29</v>
      </c>
      <c r="C225" s="135" t="s">
        <v>880</v>
      </c>
      <c r="D225" s="138" t="s">
        <v>39</v>
      </c>
      <c r="E225" s="110">
        <f>E226+E227</f>
        <v>3502035.78</v>
      </c>
      <c r="F225" s="138" t="s">
        <v>39</v>
      </c>
    </row>
    <row r="226" spans="1:6" ht="24" customHeight="1" x14ac:dyDescent="0.2">
      <c r="A226" s="61" t="s">
        <v>800</v>
      </c>
      <c r="B226" s="137" t="s">
        <v>29</v>
      </c>
      <c r="C226" s="135" t="s">
        <v>973</v>
      </c>
      <c r="D226" s="138" t="s">
        <v>39</v>
      </c>
      <c r="E226" s="110">
        <v>2882135.78</v>
      </c>
      <c r="F226" s="138" t="s">
        <v>39</v>
      </c>
    </row>
    <row r="227" spans="1:6" ht="26.25" customHeight="1" x14ac:dyDescent="0.2">
      <c r="A227" s="61" t="s">
        <v>800</v>
      </c>
      <c r="B227" s="137" t="s">
        <v>29</v>
      </c>
      <c r="C227" s="135" t="s">
        <v>837</v>
      </c>
      <c r="D227" s="138" t="s">
        <v>39</v>
      </c>
      <c r="E227" s="110">
        <v>619900</v>
      </c>
      <c r="F227" s="138" t="s">
        <v>39</v>
      </c>
    </row>
    <row r="228" spans="1:6" ht="17.25" customHeight="1" x14ac:dyDescent="0.2">
      <c r="A228" s="62" t="s">
        <v>884</v>
      </c>
      <c r="B228" s="97" t="s">
        <v>29</v>
      </c>
      <c r="C228" s="57" t="s">
        <v>885</v>
      </c>
      <c r="D228" s="138" t="s">
        <v>39</v>
      </c>
      <c r="E228" s="121">
        <f>E229</f>
        <v>229600</v>
      </c>
      <c r="F228" s="138" t="s">
        <v>39</v>
      </c>
    </row>
    <row r="229" spans="1:6" ht="17.25" customHeight="1" x14ac:dyDescent="0.2">
      <c r="A229" s="61" t="s">
        <v>799</v>
      </c>
      <c r="B229" s="137" t="s">
        <v>29</v>
      </c>
      <c r="C229" s="135" t="s">
        <v>882</v>
      </c>
      <c r="D229" s="138"/>
      <c r="E229" s="110">
        <f>E230+E231</f>
        <v>229600</v>
      </c>
      <c r="F229" s="138"/>
    </row>
    <row r="230" spans="1:6" ht="34.5" customHeight="1" x14ac:dyDescent="0.2">
      <c r="A230" s="61" t="s">
        <v>798</v>
      </c>
      <c r="B230" s="137" t="s">
        <v>29</v>
      </c>
      <c r="C230" s="135" t="s">
        <v>796</v>
      </c>
      <c r="D230" s="138" t="s">
        <v>39</v>
      </c>
      <c r="E230" s="110">
        <v>149600</v>
      </c>
      <c r="F230" s="138" t="s">
        <v>39</v>
      </c>
    </row>
    <row r="231" spans="1:6" ht="18.75" customHeight="1" x14ac:dyDescent="0.2">
      <c r="A231" s="61" t="s">
        <v>799</v>
      </c>
      <c r="B231" s="137" t="s">
        <v>29</v>
      </c>
      <c r="C231" s="135" t="s">
        <v>797</v>
      </c>
      <c r="D231" s="138" t="s">
        <v>39</v>
      </c>
      <c r="E231" s="110">
        <v>80000</v>
      </c>
      <c r="F231" s="138" t="s">
        <v>39</v>
      </c>
    </row>
    <row r="232" spans="1:6" ht="57.6" customHeight="1" x14ac:dyDescent="0.2">
      <c r="A232" s="62" t="s">
        <v>664</v>
      </c>
      <c r="B232" s="97" t="s">
        <v>29</v>
      </c>
      <c r="C232" s="57" t="s">
        <v>886</v>
      </c>
      <c r="D232" s="138" t="s">
        <v>39</v>
      </c>
      <c r="E232" s="139">
        <f>E236+E235</f>
        <v>305862.94</v>
      </c>
      <c r="F232" s="138" t="s">
        <v>39</v>
      </c>
    </row>
    <row r="233" spans="1:6" ht="23.45" customHeight="1" x14ac:dyDescent="0.2">
      <c r="A233" s="61" t="s">
        <v>668</v>
      </c>
      <c r="B233" s="137" t="s">
        <v>29</v>
      </c>
      <c r="C233" s="135" t="s">
        <v>666</v>
      </c>
      <c r="D233" s="138" t="s">
        <v>39</v>
      </c>
      <c r="E233" s="138">
        <f>E234</f>
        <v>305862.94</v>
      </c>
      <c r="F233" s="138" t="s">
        <v>39</v>
      </c>
    </row>
    <row r="234" spans="1:6" ht="27" customHeight="1" x14ac:dyDescent="0.2">
      <c r="A234" s="61" t="s">
        <v>669</v>
      </c>
      <c r="B234" s="137" t="s">
        <v>29</v>
      </c>
      <c r="C234" s="135" t="s">
        <v>667</v>
      </c>
      <c r="D234" s="138" t="s">
        <v>39</v>
      </c>
      <c r="E234" s="138">
        <f>E235+E236</f>
        <v>305862.94</v>
      </c>
      <c r="F234" s="138" t="s">
        <v>39</v>
      </c>
    </row>
    <row r="235" spans="1:6" ht="29.25" customHeight="1" x14ac:dyDescent="0.2">
      <c r="A235" s="61" t="s">
        <v>669</v>
      </c>
      <c r="B235" s="137" t="s">
        <v>29</v>
      </c>
      <c r="C235" s="134" t="s">
        <v>672</v>
      </c>
      <c r="D235" s="138" t="s">
        <v>39</v>
      </c>
      <c r="E235" s="138">
        <v>4017.85</v>
      </c>
      <c r="F235" s="138" t="s">
        <v>39</v>
      </c>
    </row>
    <row r="236" spans="1:6" ht="29.45" customHeight="1" x14ac:dyDescent="0.2">
      <c r="A236" s="61" t="s">
        <v>669</v>
      </c>
      <c r="B236" s="137" t="s">
        <v>29</v>
      </c>
      <c r="C236" s="134" t="s">
        <v>665</v>
      </c>
      <c r="D236" s="138" t="s">
        <v>39</v>
      </c>
      <c r="E236" s="138">
        <v>301845.09000000003</v>
      </c>
      <c r="F236" s="138" t="s">
        <v>39</v>
      </c>
    </row>
    <row r="237" spans="1:6" ht="12.75" customHeight="1" x14ac:dyDescent="0.2">
      <c r="A237" s="18"/>
      <c r="B237" s="144"/>
      <c r="C237" s="26"/>
      <c r="D237" s="30"/>
      <c r="E237" s="34"/>
      <c r="F237" s="21"/>
    </row>
    <row r="238" spans="1:6" ht="12.75" customHeight="1" x14ac:dyDescent="0.2">
      <c r="D238" s="34"/>
    </row>
  </sheetData>
  <mergeCells count="11">
    <mergeCell ref="A10:D10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:F24 F26 F30 F45 F47 F49:F50 F52:F53 F61 F70 F72 F74 F76 F79 F82 F85 F87 F91 F93 F95 F97 F99 F103 F114 F116:F117 F119:F120 F122:F127 F173:F176 F185 F129:F130 F55:F56 F89 F35:F38 F105:F108 F40:F43 F135:F137">
    <cfRule type="cellIs" priority="18" stopIfTrue="1" operator="equal">
      <formula>0</formula>
    </cfRule>
  </conditionalFormatting>
  <conditionalFormatting sqref="F54">
    <cfRule type="cellIs" priority="17" stopIfTrue="1" operator="equal">
      <formula>0</formula>
    </cfRule>
  </conditionalFormatting>
  <conditionalFormatting sqref="F57:F58">
    <cfRule type="cellIs" priority="13" stopIfTrue="1" operator="equal">
      <formula>0</formula>
    </cfRule>
  </conditionalFormatting>
  <conditionalFormatting sqref="F88">
    <cfRule type="cellIs" priority="9" stopIfTrue="1" operator="equal">
      <formula>0</formula>
    </cfRule>
  </conditionalFormatting>
  <conditionalFormatting sqref="F131:F134">
    <cfRule type="cellIs" priority="8" stopIfTrue="1" operator="equal">
      <formula>0</formula>
    </cfRule>
  </conditionalFormatting>
  <conditionalFormatting sqref="F177">
    <cfRule type="cellIs" priority="7" stopIfTrue="1" operator="equal">
      <formula>0</formula>
    </cfRule>
  </conditionalFormatting>
  <conditionalFormatting sqref="F188:F190">
    <cfRule type="cellIs" priority="5" stopIfTrue="1" operator="equal">
      <formula>0</formula>
    </cfRule>
  </conditionalFormatting>
  <conditionalFormatting sqref="F187">
    <cfRule type="cellIs" priority="3" stopIfTrue="1" operator="equal">
      <formula>0</formula>
    </cfRule>
  </conditionalFormatting>
  <conditionalFormatting sqref="F39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6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85"/>
  <sheetViews>
    <sheetView showGridLines="0" tabSelected="1" topLeftCell="A367" zoomScale="140" zoomScaleNormal="140" zoomScaleSheetLayoutView="150" workbookViewId="0">
      <selection activeCell="E381" sqref="E381"/>
    </sheetView>
  </sheetViews>
  <sheetFormatPr defaultColWidth="9.140625" defaultRowHeight="12.75" customHeight="1" x14ac:dyDescent="0.2"/>
  <cols>
    <col min="1" max="1" width="31.7109375" style="84" customWidth="1"/>
    <col min="2" max="2" width="4.28515625" style="85" customWidth="1"/>
    <col min="3" max="3" width="21.28515625" style="85" customWidth="1"/>
    <col min="4" max="4" width="18.140625" style="87" customWidth="1"/>
    <col min="5" max="5" width="15.42578125" style="87" customWidth="1"/>
    <col min="6" max="6" width="16.28515625" style="87" customWidth="1"/>
    <col min="7" max="7" width="14.42578125" style="70" customWidth="1"/>
    <col min="8" max="8" width="15.5703125" style="70" customWidth="1"/>
    <col min="9" max="16384" width="9.140625" style="70"/>
  </cols>
  <sheetData>
    <row r="2" spans="1:8" ht="15" customHeight="1" x14ac:dyDescent="0.25">
      <c r="A2" s="174" t="s">
        <v>120</v>
      </c>
      <c r="B2" s="174"/>
      <c r="C2" s="174"/>
      <c r="D2" s="174"/>
      <c r="E2" s="68"/>
      <c r="F2" s="69" t="s">
        <v>121</v>
      </c>
    </row>
    <row r="3" spans="1:8" ht="13.5" customHeight="1" x14ac:dyDescent="0.2">
      <c r="A3" s="71"/>
      <c r="B3" s="72"/>
      <c r="C3" s="73"/>
      <c r="D3" s="69"/>
      <c r="E3" s="69"/>
      <c r="F3" s="69"/>
    </row>
    <row r="4" spans="1:8" ht="10.15" customHeight="1" x14ac:dyDescent="0.2">
      <c r="A4" s="175" t="s">
        <v>19</v>
      </c>
      <c r="B4" s="176" t="s">
        <v>20</v>
      </c>
      <c r="C4" s="176" t="s">
        <v>122</v>
      </c>
      <c r="D4" s="173" t="s">
        <v>22</v>
      </c>
      <c r="E4" s="177" t="s">
        <v>23</v>
      </c>
      <c r="F4" s="173" t="s">
        <v>24</v>
      </c>
    </row>
    <row r="5" spans="1:8" ht="5.45" customHeight="1" x14ac:dyDescent="0.2">
      <c r="A5" s="175"/>
      <c r="B5" s="176"/>
      <c r="C5" s="176"/>
      <c r="D5" s="173"/>
      <c r="E5" s="177"/>
      <c r="F5" s="173"/>
    </row>
    <row r="6" spans="1:8" ht="9.6" customHeight="1" x14ac:dyDescent="0.2">
      <c r="A6" s="175"/>
      <c r="B6" s="176"/>
      <c r="C6" s="176"/>
      <c r="D6" s="173"/>
      <c r="E6" s="177"/>
      <c r="F6" s="173"/>
    </row>
    <row r="7" spans="1:8" ht="6" customHeight="1" x14ac:dyDescent="0.2">
      <c r="A7" s="175"/>
      <c r="B7" s="176"/>
      <c r="C7" s="176"/>
      <c r="D7" s="173"/>
      <c r="E7" s="177"/>
      <c r="F7" s="173"/>
    </row>
    <row r="8" spans="1:8" ht="6.6" customHeight="1" x14ac:dyDescent="0.2">
      <c r="A8" s="175"/>
      <c r="B8" s="176"/>
      <c r="C8" s="176"/>
      <c r="D8" s="173"/>
      <c r="E8" s="177"/>
      <c r="F8" s="173"/>
    </row>
    <row r="9" spans="1:8" ht="10.9" customHeight="1" x14ac:dyDescent="0.2">
      <c r="A9" s="175"/>
      <c r="B9" s="176"/>
      <c r="C9" s="176"/>
      <c r="D9" s="173"/>
      <c r="E9" s="177"/>
      <c r="F9" s="173"/>
    </row>
    <row r="10" spans="1:8" ht="13.5" customHeight="1" x14ac:dyDescent="0.2">
      <c r="A10" s="146">
        <v>1</v>
      </c>
      <c r="B10" s="74">
        <v>2</v>
      </c>
      <c r="C10" s="74">
        <v>3</v>
      </c>
      <c r="D10" s="147" t="s">
        <v>25</v>
      </c>
      <c r="E10" s="147" t="s">
        <v>26</v>
      </c>
      <c r="F10" s="147" t="s">
        <v>27</v>
      </c>
    </row>
    <row r="11" spans="1:8" x14ac:dyDescent="0.2">
      <c r="A11" s="75" t="s">
        <v>123</v>
      </c>
      <c r="B11" s="76" t="s">
        <v>124</v>
      </c>
      <c r="C11" s="77" t="s">
        <v>125</v>
      </c>
      <c r="D11" s="126">
        <f>D13+D100+D128+D173+D216+D275+D316+D374+D352</f>
        <v>804531757.46999991</v>
      </c>
      <c r="E11" s="126">
        <f>E13+E100+E128+E173+E216+E275+E316+E374+E352</f>
        <v>683512144.89999998</v>
      </c>
      <c r="F11" s="126">
        <f>D11-E11</f>
        <v>121019612.56999993</v>
      </c>
    </row>
    <row r="12" spans="1:8" x14ac:dyDescent="0.2">
      <c r="A12" s="78" t="s">
        <v>31</v>
      </c>
      <c r="B12" s="74"/>
      <c r="C12" s="74"/>
      <c r="D12" s="74"/>
      <c r="E12" s="74"/>
      <c r="F12" s="74"/>
    </row>
    <row r="13" spans="1:8" ht="15.6" customHeight="1" x14ac:dyDescent="0.2">
      <c r="A13" s="75" t="s">
        <v>126</v>
      </c>
      <c r="B13" s="76" t="s">
        <v>124</v>
      </c>
      <c r="C13" s="77" t="s">
        <v>127</v>
      </c>
      <c r="D13" s="126">
        <f>D14+D23+D30+D28</f>
        <v>125600545.34000002</v>
      </c>
      <c r="E13" s="126">
        <f t="shared" ref="E13:F13" si="0">E14+E23+E30+E28</f>
        <v>101106650.17000002</v>
      </c>
      <c r="F13" s="126">
        <f t="shared" si="0"/>
        <v>24493895.170000002</v>
      </c>
    </row>
    <row r="14" spans="1:8" ht="69.75" customHeight="1" x14ac:dyDescent="0.2">
      <c r="A14" s="79" t="s">
        <v>128</v>
      </c>
      <c r="B14" s="145" t="s">
        <v>124</v>
      </c>
      <c r="C14" s="147" t="s">
        <v>129</v>
      </c>
      <c r="D14" s="80">
        <f>D15+FIO</f>
        <v>103809315.64000002</v>
      </c>
      <c r="E14" s="80">
        <f>E15+E19</f>
        <v>88014541.690000013</v>
      </c>
      <c r="F14" s="80">
        <f t="shared" ref="F14:F76" si="1">D14-E14</f>
        <v>15794773.950000003</v>
      </c>
      <c r="G14" s="81"/>
      <c r="H14" s="81"/>
    </row>
    <row r="15" spans="1:8" ht="24.6" customHeight="1" x14ac:dyDescent="0.2">
      <c r="A15" s="79" t="s">
        <v>130</v>
      </c>
      <c r="B15" s="145" t="s">
        <v>124</v>
      </c>
      <c r="C15" s="147" t="s">
        <v>131</v>
      </c>
      <c r="D15" s="80">
        <f>D16+D17+D18</f>
        <v>20801748.380000003</v>
      </c>
      <c r="E15" s="80">
        <f t="shared" ref="E15" si="2">E16+E17+E18</f>
        <v>18200914.030000001</v>
      </c>
      <c r="F15" s="80">
        <f t="shared" si="1"/>
        <v>2600834.3500000015</v>
      </c>
    </row>
    <row r="16" spans="1:8" ht="21" customHeight="1" x14ac:dyDescent="0.2">
      <c r="A16" s="79" t="s">
        <v>132</v>
      </c>
      <c r="B16" s="145" t="s">
        <v>124</v>
      </c>
      <c r="C16" s="147" t="s">
        <v>133</v>
      </c>
      <c r="D16" s="80">
        <f>D86</f>
        <v>15565549.560000001</v>
      </c>
      <c r="E16" s="80">
        <f>E86</f>
        <v>13627564.050000001</v>
      </c>
      <c r="F16" s="80">
        <f t="shared" si="1"/>
        <v>1937985.5099999998</v>
      </c>
    </row>
    <row r="17" spans="1:6" ht="24" customHeight="1" x14ac:dyDescent="0.2">
      <c r="A17" s="79" t="s">
        <v>134</v>
      </c>
      <c r="B17" s="145" t="s">
        <v>124</v>
      </c>
      <c r="C17" s="147" t="s">
        <v>135</v>
      </c>
      <c r="D17" s="80">
        <f>D87</f>
        <v>496628.88</v>
      </c>
      <c r="E17" s="80">
        <f t="shared" ref="E17" si="3">E87</f>
        <v>496628.88</v>
      </c>
      <c r="F17" s="80">
        <f t="shared" si="1"/>
        <v>0</v>
      </c>
    </row>
    <row r="18" spans="1:6" ht="47.25" customHeight="1" x14ac:dyDescent="0.2">
      <c r="A18" s="79" t="s">
        <v>136</v>
      </c>
      <c r="B18" s="145" t="s">
        <v>124</v>
      </c>
      <c r="C18" s="147" t="s">
        <v>137</v>
      </c>
      <c r="D18" s="80">
        <f>D88</f>
        <v>4739569.9400000004</v>
      </c>
      <c r="E18" s="80">
        <f>E88</f>
        <v>4076721.1</v>
      </c>
      <c r="F18" s="80">
        <f t="shared" si="1"/>
        <v>662848.84000000032</v>
      </c>
    </row>
    <row r="19" spans="1:6" ht="28.5" customHeight="1" x14ac:dyDescent="0.2">
      <c r="A19" s="79" t="s">
        <v>138</v>
      </c>
      <c r="B19" s="145" t="s">
        <v>124</v>
      </c>
      <c r="C19" s="147" t="s">
        <v>139</v>
      </c>
      <c r="D19" s="80">
        <f>D20+D21+D22</f>
        <v>83007567.260000005</v>
      </c>
      <c r="E19" s="80">
        <f>E20+E21+E22</f>
        <v>69813627.660000011</v>
      </c>
      <c r="F19" s="80">
        <f t="shared" si="1"/>
        <v>13193939.599999994</v>
      </c>
    </row>
    <row r="20" spans="1:6" ht="27.75" customHeight="1" x14ac:dyDescent="0.2">
      <c r="A20" s="79" t="s">
        <v>140</v>
      </c>
      <c r="B20" s="145" t="s">
        <v>124</v>
      </c>
      <c r="C20" s="147" t="s">
        <v>141</v>
      </c>
      <c r="D20" s="80">
        <f t="shared" ref="D20:E22" si="4">D41+D51+D69</f>
        <v>63495378.450000003</v>
      </c>
      <c r="E20" s="80">
        <f t="shared" si="4"/>
        <v>53357700.700000003</v>
      </c>
      <c r="F20" s="80">
        <f t="shared" si="1"/>
        <v>10137677.75</v>
      </c>
    </row>
    <row r="21" spans="1:6" ht="39.75" customHeight="1" x14ac:dyDescent="0.2">
      <c r="A21" s="79" t="s">
        <v>142</v>
      </c>
      <c r="B21" s="145" t="s">
        <v>124</v>
      </c>
      <c r="C21" s="147" t="s">
        <v>143</v>
      </c>
      <c r="D21" s="80">
        <f t="shared" si="4"/>
        <v>741633.45000000007</v>
      </c>
      <c r="E21" s="80">
        <f t="shared" si="4"/>
        <v>687705.45000000007</v>
      </c>
      <c r="F21" s="80">
        <f t="shared" si="1"/>
        <v>53928</v>
      </c>
    </row>
    <row r="22" spans="1:6" ht="53.25" customHeight="1" x14ac:dyDescent="0.2">
      <c r="A22" s="79" t="s">
        <v>144</v>
      </c>
      <c r="B22" s="145" t="s">
        <v>124</v>
      </c>
      <c r="C22" s="147" t="s">
        <v>145</v>
      </c>
      <c r="D22" s="80">
        <f t="shared" si="4"/>
        <v>18770555.359999999</v>
      </c>
      <c r="E22" s="80">
        <f t="shared" si="4"/>
        <v>15768221.51</v>
      </c>
      <c r="F22" s="80">
        <f t="shared" si="1"/>
        <v>3002333.8499999996</v>
      </c>
    </row>
    <row r="23" spans="1:6" ht="26.45" customHeight="1" x14ac:dyDescent="0.2">
      <c r="A23" s="79" t="s">
        <v>146</v>
      </c>
      <c r="B23" s="145" t="s">
        <v>124</v>
      </c>
      <c r="C23" s="147" t="s">
        <v>147</v>
      </c>
      <c r="D23" s="80">
        <f>D24</f>
        <v>19871093.620000001</v>
      </c>
      <c r="E23" s="80">
        <f>E24</f>
        <v>11630066.540000001</v>
      </c>
      <c r="F23" s="80">
        <f t="shared" si="1"/>
        <v>8241027.0800000001</v>
      </c>
    </row>
    <row r="24" spans="1:6" ht="39.75" customHeight="1" x14ac:dyDescent="0.2">
      <c r="A24" s="79" t="s">
        <v>148</v>
      </c>
      <c r="B24" s="145" t="s">
        <v>124</v>
      </c>
      <c r="C24" s="147" t="s">
        <v>149</v>
      </c>
      <c r="D24" s="80">
        <f>D25+D26+D27</f>
        <v>19871093.620000001</v>
      </c>
      <c r="E24" s="80">
        <f>E25+E26+E27</f>
        <v>11630066.540000001</v>
      </c>
      <c r="F24" s="80">
        <f t="shared" si="1"/>
        <v>8241027.0800000001</v>
      </c>
    </row>
    <row r="25" spans="1:6" ht="35.25" customHeight="1" x14ac:dyDescent="0.2">
      <c r="A25" s="79" t="s">
        <v>150</v>
      </c>
      <c r="B25" s="145" t="s">
        <v>124</v>
      </c>
      <c r="C25" s="147" t="s">
        <v>151</v>
      </c>
      <c r="D25" s="80">
        <f>D56+D74+D91</f>
        <v>3109482.84</v>
      </c>
      <c r="E25" s="80">
        <f>E56+E74+E91</f>
        <v>2037611.9</v>
      </c>
      <c r="F25" s="80">
        <f t="shared" si="1"/>
        <v>1071870.94</v>
      </c>
    </row>
    <row r="26" spans="1:6" ht="17.25" customHeight="1" x14ac:dyDescent="0.2">
      <c r="A26" s="79" t="s">
        <v>152</v>
      </c>
      <c r="B26" s="145" t="s">
        <v>124</v>
      </c>
      <c r="C26" s="147" t="s">
        <v>153</v>
      </c>
      <c r="D26" s="80">
        <f>D47+D57+D75+D92</f>
        <v>11399636.550000001</v>
      </c>
      <c r="E26" s="80">
        <f>E47+E57+E75+E92</f>
        <v>7007894.1699999999</v>
      </c>
      <c r="F26" s="80">
        <f t="shared" si="1"/>
        <v>4391742.3800000008</v>
      </c>
    </row>
    <row r="27" spans="1:6" ht="20.25" customHeight="1" x14ac:dyDescent="0.2">
      <c r="A27" s="79" t="s">
        <v>647</v>
      </c>
      <c r="B27" s="145" t="s">
        <v>124</v>
      </c>
      <c r="C27" s="147" t="s">
        <v>644</v>
      </c>
      <c r="D27" s="80">
        <f>D58</f>
        <v>5361974.2300000004</v>
      </c>
      <c r="E27" s="80">
        <f t="shared" ref="E27:F27" si="5">E58</f>
        <v>2584560.4700000002</v>
      </c>
      <c r="F27" s="80">
        <f t="shared" si="5"/>
        <v>2777413.7600000002</v>
      </c>
    </row>
    <row r="28" spans="1:6" ht="24" customHeight="1" x14ac:dyDescent="0.2">
      <c r="A28" s="79" t="s">
        <v>395</v>
      </c>
      <c r="B28" s="145" t="s">
        <v>124</v>
      </c>
      <c r="C28" s="147" t="s">
        <v>549</v>
      </c>
      <c r="D28" s="80">
        <f>D29</f>
        <v>23450</v>
      </c>
      <c r="E28" s="80">
        <f t="shared" ref="E28:F28" si="6">E29</f>
        <v>23450</v>
      </c>
      <c r="F28" s="80">
        <f t="shared" si="6"/>
        <v>0</v>
      </c>
    </row>
    <row r="29" spans="1:6" ht="13.5" customHeight="1" x14ac:dyDescent="0.2">
      <c r="A29" s="79" t="s">
        <v>407</v>
      </c>
      <c r="B29" s="145" t="s">
        <v>124</v>
      </c>
      <c r="C29" s="147" t="s">
        <v>757</v>
      </c>
      <c r="D29" s="80">
        <f>D94</f>
        <v>23450</v>
      </c>
      <c r="E29" s="80">
        <f t="shared" ref="E29:F29" si="7">E94</f>
        <v>23450</v>
      </c>
      <c r="F29" s="80">
        <f t="shared" si="7"/>
        <v>0</v>
      </c>
    </row>
    <row r="30" spans="1:6" ht="17.45" customHeight="1" x14ac:dyDescent="0.2">
      <c r="A30" s="79" t="s">
        <v>154</v>
      </c>
      <c r="B30" s="145" t="s">
        <v>124</v>
      </c>
      <c r="C30" s="147" t="s">
        <v>155</v>
      </c>
      <c r="D30" s="80">
        <f>D31+D33+D37</f>
        <v>1896686.08</v>
      </c>
      <c r="E30" s="80">
        <f>E31+E33</f>
        <v>1438591.94</v>
      </c>
      <c r="F30" s="80">
        <f t="shared" si="1"/>
        <v>458094.14000000013</v>
      </c>
    </row>
    <row r="31" spans="1:6" ht="16.899999999999999" customHeight="1" x14ac:dyDescent="0.2">
      <c r="A31" s="79" t="s">
        <v>156</v>
      </c>
      <c r="B31" s="145" t="s">
        <v>124</v>
      </c>
      <c r="C31" s="147" t="s">
        <v>157</v>
      </c>
      <c r="D31" s="80">
        <f>D32</f>
        <v>317220.09999999998</v>
      </c>
      <c r="E31" s="80">
        <f t="shared" ref="E31" si="8">E32</f>
        <v>263958.75</v>
      </c>
      <c r="F31" s="80">
        <f t="shared" si="1"/>
        <v>53261.349999999977</v>
      </c>
    </row>
    <row r="32" spans="1:6" ht="42.75" customHeight="1" x14ac:dyDescent="0.2">
      <c r="A32" s="79" t="s">
        <v>158</v>
      </c>
      <c r="B32" s="145" t="s">
        <v>124</v>
      </c>
      <c r="C32" s="147" t="s">
        <v>159</v>
      </c>
      <c r="D32" s="80">
        <f>D61</f>
        <v>317220.09999999998</v>
      </c>
      <c r="E32" s="80">
        <f>E61</f>
        <v>263958.75</v>
      </c>
      <c r="F32" s="80">
        <f t="shared" si="1"/>
        <v>53261.349999999977</v>
      </c>
    </row>
    <row r="33" spans="1:6" ht="20.25" customHeight="1" x14ac:dyDescent="0.2">
      <c r="A33" s="79" t="s">
        <v>160</v>
      </c>
      <c r="B33" s="145" t="s">
        <v>124</v>
      </c>
      <c r="C33" s="147" t="s">
        <v>161</v>
      </c>
      <c r="D33" s="80">
        <f>D62+D77+D96</f>
        <v>1267033.98</v>
      </c>
      <c r="E33" s="80">
        <f>E62+E77+E96</f>
        <v>1174633.19</v>
      </c>
      <c r="F33" s="80">
        <f t="shared" si="1"/>
        <v>92400.790000000037</v>
      </c>
    </row>
    <row r="34" spans="1:6" ht="23.45" customHeight="1" x14ac:dyDescent="0.2">
      <c r="A34" s="79" t="s">
        <v>162</v>
      </c>
      <c r="B34" s="145" t="s">
        <v>124</v>
      </c>
      <c r="C34" s="147" t="s">
        <v>163</v>
      </c>
      <c r="D34" s="80">
        <f>D63+D97</f>
        <v>5030.22</v>
      </c>
      <c r="E34" s="80">
        <f>E63+E97</f>
        <v>4391.22</v>
      </c>
      <c r="F34" s="80">
        <f t="shared" si="1"/>
        <v>639</v>
      </c>
    </row>
    <row r="35" spans="1:6" ht="15" customHeight="1" x14ac:dyDescent="0.2">
      <c r="A35" s="79" t="s">
        <v>164</v>
      </c>
      <c r="B35" s="145" t="s">
        <v>124</v>
      </c>
      <c r="C35" s="147" t="s">
        <v>165</v>
      </c>
      <c r="D35" s="80">
        <f>D64+D78+D98</f>
        <v>205835</v>
      </c>
      <c r="E35" s="80">
        <f>E64+E78+E98</f>
        <v>175538</v>
      </c>
      <c r="F35" s="80">
        <f t="shared" si="1"/>
        <v>30297</v>
      </c>
    </row>
    <row r="36" spans="1:6" ht="16.149999999999999" customHeight="1" x14ac:dyDescent="0.2">
      <c r="A36" s="79" t="s">
        <v>166</v>
      </c>
      <c r="B36" s="145" t="s">
        <v>124</v>
      </c>
      <c r="C36" s="147" t="s">
        <v>167</v>
      </c>
      <c r="D36" s="80">
        <f>D65+D79+D99</f>
        <v>1056168.76</v>
      </c>
      <c r="E36" s="80">
        <f>E65+E79+E99</f>
        <v>994703.97</v>
      </c>
      <c r="F36" s="80">
        <f t="shared" si="1"/>
        <v>61464.790000000037</v>
      </c>
    </row>
    <row r="37" spans="1:6" ht="15" customHeight="1" x14ac:dyDescent="0.2">
      <c r="A37" s="79" t="s">
        <v>168</v>
      </c>
      <c r="B37" s="145" t="s">
        <v>124</v>
      </c>
      <c r="C37" s="147" t="s">
        <v>169</v>
      </c>
      <c r="D37" s="80">
        <f>D82</f>
        <v>312432</v>
      </c>
      <c r="E37" s="80">
        <v>0</v>
      </c>
      <c r="F37" s="80">
        <f t="shared" si="1"/>
        <v>312432</v>
      </c>
    </row>
    <row r="38" spans="1:6" ht="54.75" customHeight="1" x14ac:dyDescent="0.2">
      <c r="A38" s="75" t="s">
        <v>170</v>
      </c>
      <c r="B38" s="76" t="s">
        <v>124</v>
      </c>
      <c r="C38" s="77" t="s">
        <v>528</v>
      </c>
      <c r="D38" s="126">
        <f>D39</f>
        <v>4390910.34</v>
      </c>
      <c r="E38" s="126">
        <f t="shared" ref="E38" si="9">E39</f>
        <v>3987627.52</v>
      </c>
      <c r="F38" s="126">
        <f t="shared" si="1"/>
        <v>403282.81999999983</v>
      </c>
    </row>
    <row r="39" spans="1:6" ht="69.75" customHeight="1" x14ac:dyDescent="0.2">
      <c r="A39" s="79" t="s">
        <v>128</v>
      </c>
      <c r="B39" s="145" t="s">
        <v>124</v>
      </c>
      <c r="C39" s="147" t="s">
        <v>529</v>
      </c>
      <c r="D39" s="80">
        <f>D40</f>
        <v>4390910.34</v>
      </c>
      <c r="E39" s="80">
        <f>E40</f>
        <v>3987627.52</v>
      </c>
      <c r="F39" s="80">
        <f t="shared" si="1"/>
        <v>403282.81999999983</v>
      </c>
    </row>
    <row r="40" spans="1:6" ht="26.45" customHeight="1" x14ac:dyDescent="0.2">
      <c r="A40" s="79" t="s">
        <v>138</v>
      </c>
      <c r="B40" s="145" t="s">
        <v>124</v>
      </c>
      <c r="C40" s="147" t="s">
        <v>530</v>
      </c>
      <c r="D40" s="80">
        <f>D41+D42+D43</f>
        <v>4390910.34</v>
      </c>
      <c r="E40" s="80">
        <f>E41+E43+E42</f>
        <v>3987627.52</v>
      </c>
      <c r="F40" s="80">
        <f t="shared" si="1"/>
        <v>403282.81999999983</v>
      </c>
    </row>
    <row r="41" spans="1:6" ht="24" customHeight="1" x14ac:dyDescent="0.2">
      <c r="A41" s="79" t="s">
        <v>140</v>
      </c>
      <c r="B41" s="145" t="s">
        <v>124</v>
      </c>
      <c r="C41" s="147" t="s">
        <v>532</v>
      </c>
      <c r="D41" s="153">
        <v>3537377.2</v>
      </c>
      <c r="E41" s="153">
        <v>3279779.5</v>
      </c>
      <c r="F41" s="80">
        <f t="shared" si="1"/>
        <v>257597.70000000019</v>
      </c>
    </row>
    <row r="42" spans="1:6" ht="34.15" customHeight="1" x14ac:dyDescent="0.2">
      <c r="A42" s="79" t="s">
        <v>142</v>
      </c>
      <c r="B42" s="145" t="s">
        <v>124</v>
      </c>
      <c r="C42" s="147" t="s">
        <v>531</v>
      </c>
      <c r="D42" s="80">
        <v>50435</v>
      </c>
      <c r="E42" s="80">
        <v>28635</v>
      </c>
      <c r="F42" s="80">
        <f t="shared" si="1"/>
        <v>21800</v>
      </c>
    </row>
    <row r="43" spans="1:6" ht="51" customHeight="1" x14ac:dyDescent="0.2">
      <c r="A43" s="79" t="s">
        <v>144</v>
      </c>
      <c r="B43" s="145" t="s">
        <v>124</v>
      </c>
      <c r="C43" s="147" t="s">
        <v>533</v>
      </c>
      <c r="D43" s="80">
        <v>803098.14</v>
      </c>
      <c r="E43" s="80">
        <v>679213.02</v>
      </c>
      <c r="F43" s="80">
        <f t="shared" si="1"/>
        <v>123885.12</v>
      </c>
    </row>
    <row r="44" spans="1:6" ht="45.6" customHeight="1" x14ac:dyDescent="0.2">
      <c r="A44" s="75" t="s">
        <v>170</v>
      </c>
      <c r="B44" s="76" t="s">
        <v>124</v>
      </c>
      <c r="C44" s="77" t="s">
        <v>534</v>
      </c>
      <c r="D44" s="126">
        <f t="shared" ref="D44:E46" si="10">D45</f>
        <v>50000</v>
      </c>
      <c r="E44" s="126">
        <f t="shared" si="10"/>
        <v>50000</v>
      </c>
      <c r="F44" s="126">
        <f t="shared" si="1"/>
        <v>0</v>
      </c>
    </row>
    <row r="45" spans="1:6" ht="27" customHeight="1" x14ac:dyDescent="0.2">
      <c r="A45" s="79" t="s">
        <v>146</v>
      </c>
      <c r="B45" s="145" t="s">
        <v>124</v>
      </c>
      <c r="C45" s="147" t="s">
        <v>171</v>
      </c>
      <c r="D45" s="80">
        <f t="shared" si="10"/>
        <v>50000</v>
      </c>
      <c r="E45" s="80">
        <f t="shared" si="10"/>
        <v>50000</v>
      </c>
      <c r="F45" s="80">
        <f t="shared" si="1"/>
        <v>0</v>
      </c>
    </row>
    <row r="46" spans="1:6" ht="36" customHeight="1" x14ac:dyDescent="0.2">
      <c r="A46" s="79" t="s">
        <v>148</v>
      </c>
      <c r="B46" s="145" t="s">
        <v>124</v>
      </c>
      <c r="C46" s="147" t="s">
        <v>172</v>
      </c>
      <c r="D46" s="80">
        <f t="shared" si="10"/>
        <v>50000</v>
      </c>
      <c r="E46" s="80">
        <f t="shared" si="10"/>
        <v>50000</v>
      </c>
      <c r="F46" s="80">
        <f t="shared" si="1"/>
        <v>0</v>
      </c>
    </row>
    <row r="47" spans="1:6" ht="16.149999999999999" customHeight="1" x14ac:dyDescent="0.2">
      <c r="A47" s="79" t="s">
        <v>152</v>
      </c>
      <c r="B47" s="145" t="s">
        <v>124</v>
      </c>
      <c r="C47" s="147" t="s">
        <v>173</v>
      </c>
      <c r="D47" s="80">
        <v>50000</v>
      </c>
      <c r="E47" s="80">
        <v>50000</v>
      </c>
      <c r="F47" s="80">
        <f t="shared" si="1"/>
        <v>0</v>
      </c>
    </row>
    <row r="48" spans="1:6" ht="54" customHeight="1" x14ac:dyDescent="0.2">
      <c r="A48" s="75" t="s">
        <v>174</v>
      </c>
      <c r="B48" s="76" t="s">
        <v>124</v>
      </c>
      <c r="C48" s="77" t="s">
        <v>175</v>
      </c>
      <c r="D48" s="126">
        <f>D49+D54+D59</f>
        <v>81004905.640000015</v>
      </c>
      <c r="E48" s="126">
        <f>E49+E54+E59</f>
        <v>64631082.769999996</v>
      </c>
      <c r="F48" s="126">
        <f t="shared" si="1"/>
        <v>16373822.87000002</v>
      </c>
    </row>
    <row r="49" spans="1:6" ht="72" customHeight="1" x14ac:dyDescent="0.2">
      <c r="A49" s="79" t="s">
        <v>128</v>
      </c>
      <c r="B49" s="145" t="s">
        <v>124</v>
      </c>
      <c r="C49" s="147" t="s">
        <v>176</v>
      </c>
      <c r="D49" s="80">
        <f>D50</f>
        <v>67539820.680000007</v>
      </c>
      <c r="E49" s="80">
        <f t="shared" ref="E49" si="11">E50</f>
        <v>56736189.890000001</v>
      </c>
      <c r="F49" s="80">
        <f t="shared" si="1"/>
        <v>10803630.790000007</v>
      </c>
    </row>
    <row r="50" spans="1:6" ht="26.25" customHeight="1" x14ac:dyDescent="0.2">
      <c r="A50" s="79" t="s">
        <v>138</v>
      </c>
      <c r="B50" s="145" t="s">
        <v>124</v>
      </c>
      <c r="C50" s="147" t="s">
        <v>177</v>
      </c>
      <c r="D50" s="80">
        <f>D51+D52+D53</f>
        <v>67539820.680000007</v>
      </c>
      <c r="E50" s="80">
        <f t="shared" ref="E50" si="12">E51+E52+E53</f>
        <v>56736189.890000001</v>
      </c>
      <c r="F50" s="80">
        <f t="shared" si="1"/>
        <v>10803630.790000007</v>
      </c>
    </row>
    <row r="51" spans="1:6" ht="22.9" customHeight="1" x14ac:dyDescent="0.2">
      <c r="A51" s="79" t="s">
        <v>140</v>
      </c>
      <c r="B51" s="145" t="s">
        <v>124</v>
      </c>
      <c r="C51" s="147" t="s">
        <v>178</v>
      </c>
      <c r="D51" s="153">
        <v>51602062.770000003</v>
      </c>
      <c r="E51" s="153">
        <v>43245793.030000001</v>
      </c>
      <c r="F51" s="80">
        <f t="shared" si="1"/>
        <v>8356269.7400000021</v>
      </c>
    </row>
    <row r="52" spans="1:6" ht="37.15" customHeight="1" x14ac:dyDescent="0.2">
      <c r="A52" s="79" t="s">
        <v>142</v>
      </c>
      <c r="B52" s="145" t="s">
        <v>124</v>
      </c>
      <c r="C52" s="147" t="s">
        <v>179</v>
      </c>
      <c r="D52" s="80">
        <v>543260.80000000005</v>
      </c>
      <c r="E52" s="153">
        <v>517869.8</v>
      </c>
      <c r="F52" s="80">
        <f t="shared" si="1"/>
        <v>25391.000000000058</v>
      </c>
    </row>
    <row r="53" spans="1:6" ht="51.75" customHeight="1" x14ac:dyDescent="0.2">
      <c r="A53" s="79" t="s">
        <v>144</v>
      </c>
      <c r="B53" s="145" t="s">
        <v>124</v>
      </c>
      <c r="C53" s="147" t="s">
        <v>180</v>
      </c>
      <c r="D53" s="153">
        <v>15394497.109999999</v>
      </c>
      <c r="E53" s="153">
        <v>12972527.060000001</v>
      </c>
      <c r="F53" s="80">
        <f t="shared" si="1"/>
        <v>2421970.0499999989</v>
      </c>
    </row>
    <row r="54" spans="1:6" ht="25.15" customHeight="1" x14ac:dyDescent="0.2">
      <c r="A54" s="79" t="s">
        <v>146</v>
      </c>
      <c r="B54" s="145" t="s">
        <v>124</v>
      </c>
      <c r="C54" s="147" t="s">
        <v>181</v>
      </c>
      <c r="D54" s="80">
        <f>D55</f>
        <v>12016674.15</v>
      </c>
      <c r="E54" s="80">
        <f t="shared" ref="E54" si="13">E55</f>
        <v>6571308.4700000007</v>
      </c>
      <c r="F54" s="80">
        <f t="shared" si="1"/>
        <v>5445365.6799999997</v>
      </c>
    </row>
    <row r="55" spans="1:6" ht="34.9" customHeight="1" x14ac:dyDescent="0.2">
      <c r="A55" s="79" t="s">
        <v>148</v>
      </c>
      <c r="B55" s="145" t="s">
        <v>124</v>
      </c>
      <c r="C55" s="147" t="s">
        <v>182</v>
      </c>
      <c r="D55" s="80">
        <f>D56+D57+D58</f>
        <v>12016674.15</v>
      </c>
      <c r="E55" s="80">
        <f>E56+E57+E58</f>
        <v>6571308.4700000007</v>
      </c>
      <c r="F55" s="80">
        <f t="shared" si="1"/>
        <v>5445365.6799999997</v>
      </c>
    </row>
    <row r="56" spans="1:6" ht="35.25" customHeight="1" x14ac:dyDescent="0.2">
      <c r="A56" s="79" t="s">
        <v>150</v>
      </c>
      <c r="B56" s="145" t="s">
        <v>124</v>
      </c>
      <c r="C56" s="147" t="s">
        <v>183</v>
      </c>
      <c r="D56" s="80">
        <v>2452619.84</v>
      </c>
      <c r="E56" s="153">
        <v>1473526.41</v>
      </c>
      <c r="F56" s="80">
        <f t="shared" si="1"/>
        <v>979093.42999999993</v>
      </c>
    </row>
    <row r="57" spans="1:6" ht="13.15" customHeight="1" x14ac:dyDescent="0.2">
      <c r="A57" s="79" t="s">
        <v>152</v>
      </c>
      <c r="B57" s="145" t="s">
        <v>124</v>
      </c>
      <c r="C57" s="147" t="s">
        <v>184</v>
      </c>
      <c r="D57" s="153">
        <v>4202080.08</v>
      </c>
      <c r="E57" s="153">
        <v>2513221.59</v>
      </c>
      <c r="F57" s="80">
        <f t="shared" si="1"/>
        <v>1688858.4900000002</v>
      </c>
    </row>
    <row r="58" spans="1:6" ht="15.6" customHeight="1" x14ac:dyDescent="0.2">
      <c r="A58" s="79" t="s">
        <v>647</v>
      </c>
      <c r="B58" s="145" t="s">
        <v>124</v>
      </c>
      <c r="C58" s="147" t="s">
        <v>643</v>
      </c>
      <c r="D58" s="153">
        <v>5361974.2300000004</v>
      </c>
      <c r="E58" s="80">
        <v>2584560.4700000002</v>
      </c>
      <c r="F58" s="80">
        <f t="shared" si="1"/>
        <v>2777413.7600000002</v>
      </c>
    </row>
    <row r="59" spans="1:6" ht="16.149999999999999" customHeight="1" x14ac:dyDescent="0.2">
      <c r="A59" s="79" t="s">
        <v>154</v>
      </c>
      <c r="B59" s="145" t="s">
        <v>124</v>
      </c>
      <c r="C59" s="147" t="s">
        <v>185</v>
      </c>
      <c r="D59" s="80">
        <f>D60+D62</f>
        <v>1448410.81</v>
      </c>
      <c r="E59" s="80">
        <f t="shared" ref="E59" si="14">E60+E62</f>
        <v>1323584.4099999999</v>
      </c>
      <c r="F59" s="80">
        <f t="shared" si="1"/>
        <v>124826.40000000014</v>
      </c>
    </row>
    <row r="60" spans="1:6" ht="14.45" customHeight="1" x14ac:dyDescent="0.2">
      <c r="A60" s="79" t="s">
        <v>156</v>
      </c>
      <c r="B60" s="145" t="s">
        <v>124</v>
      </c>
      <c r="C60" s="147" t="s">
        <v>186</v>
      </c>
      <c r="D60" s="80">
        <f>D61</f>
        <v>317220.09999999998</v>
      </c>
      <c r="E60" s="80">
        <f t="shared" ref="E60" si="15">E61</f>
        <v>263958.75</v>
      </c>
      <c r="F60" s="80">
        <f t="shared" si="1"/>
        <v>53261.349999999977</v>
      </c>
    </row>
    <row r="61" spans="1:6" ht="39" customHeight="1" x14ac:dyDescent="0.2">
      <c r="A61" s="79" t="s">
        <v>158</v>
      </c>
      <c r="B61" s="145" t="s">
        <v>124</v>
      </c>
      <c r="C61" s="147" t="s">
        <v>187</v>
      </c>
      <c r="D61" s="153">
        <v>317220.09999999998</v>
      </c>
      <c r="E61" s="153">
        <v>263958.75</v>
      </c>
      <c r="F61" s="80">
        <f>D61-E61</f>
        <v>53261.349999999977</v>
      </c>
    </row>
    <row r="62" spans="1:6" ht="15.6" customHeight="1" x14ac:dyDescent="0.2">
      <c r="A62" s="79" t="s">
        <v>160</v>
      </c>
      <c r="B62" s="145" t="s">
        <v>124</v>
      </c>
      <c r="C62" s="147" t="s">
        <v>188</v>
      </c>
      <c r="D62" s="80">
        <f>D63+D64+D65</f>
        <v>1131190.71</v>
      </c>
      <c r="E62" s="80">
        <f>E63+E64+E65</f>
        <v>1059625.6599999999</v>
      </c>
      <c r="F62" s="80">
        <f t="shared" si="1"/>
        <v>71565.050000000047</v>
      </c>
    </row>
    <row r="63" spans="1:6" ht="24.6" customHeight="1" x14ac:dyDescent="0.2">
      <c r="A63" s="79" t="s">
        <v>162</v>
      </c>
      <c r="B63" s="145" t="s">
        <v>124</v>
      </c>
      <c r="C63" s="147" t="s">
        <v>189</v>
      </c>
      <c r="D63" s="80">
        <v>4391.22</v>
      </c>
      <c r="E63" s="80">
        <v>4391.22</v>
      </c>
      <c r="F63" s="80">
        <f t="shared" si="1"/>
        <v>0</v>
      </c>
    </row>
    <row r="64" spans="1:6" ht="15" customHeight="1" x14ac:dyDescent="0.2">
      <c r="A64" s="79" t="s">
        <v>164</v>
      </c>
      <c r="B64" s="145" t="s">
        <v>124</v>
      </c>
      <c r="C64" s="147" t="s">
        <v>190</v>
      </c>
      <c r="D64" s="80">
        <v>95066</v>
      </c>
      <c r="E64" s="80">
        <v>70088</v>
      </c>
      <c r="F64" s="80">
        <f t="shared" si="1"/>
        <v>24978</v>
      </c>
    </row>
    <row r="65" spans="1:6" ht="15.6" customHeight="1" x14ac:dyDescent="0.2">
      <c r="A65" s="79" t="s">
        <v>166</v>
      </c>
      <c r="B65" s="145" t="s">
        <v>124</v>
      </c>
      <c r="C65" s="147" t="s">
        <v>191</v>
      </c>
      <c r="D65" s="153">
        <v>1031733.49</v>
      </c>
      <c r="E65" s="153">
        <v>985146.44</v>
      </c>
      <c r="F65" s="80">
        <f t="shared" si="1"/>
        <v>46587.050000000047</v>
      </c>
    </row>
    <row r="66" spans="1:6" ht="44.45" customHeight="1" x14ac:dyDescent="0.2">
      <c r="A66" s="75" t="s">
        <v>192</v>
      </c>
      <c r="B66" s="76" t="s">
        <v>124</v>
      </c>
      <c r="C66" s="77" t="s">
        <v>193</v>
      </c>
      <c r="D66" s="126">
        <f>D67+D72+D76</f>
        <v>11539162.34</v>
      </c>
      <c r="E66" s="126">
        <f>E67+E72+E76</f>
        <v>9446366.0999999996</v>
      </c>
      <c r="F66" s="126">
        <f t="shared" si="1"/>
        <v>2092796.2400000002</v>
      </c>
    </row>
    <row r="67" spans="1:6" ht="69.75" customHeight="1" x14ac:dyDescent="0.2">
      <c r="A67" s="79" t="s">
        <v>128</v>
      </c>
      <c r="B67" s="145" t="s">
        <v>124</v>
      </c>
      <c r="C67" s="147" t="s">
        <v>194</v>
      </c>
      <c r="D67" s="80">
        <f>D68</f>
        <v>11076836.24</v>
      </c>
      <c r="E67" s="80">
        <f t="shared" ref="E67" si="16">E68</f>
        <v>9089810.25</v>
      </c>
      <c r="F67" s="80">
        <f t="shared" si="1"/>
        <v>1987025.9900000002</v>
      </c>
    </row>
    <row r="68" spans="1:6" ht="27" customHeight="1" x14ac:dyDescent="0.2">
      <c r="A68" s="79" t="s">
        <v>138</v>
      </c>
      <c r="B68" s="145" t="s">
        <v>124</v>
      </c>
      <c r="C68" s="147" t="s">
        <v>195</v>
      </c>
      <c r="D68" s="80">
        <f>D69+D70+D71</f>
        <v>11076836.24</v>
      </c>
      <c r="E68" s="80">
        <f t="shared" ref="E68" si="17">E69+E70+E71</f>
        <v>9089810.25</v>
      </c>
      <c r="F68" s="80">
        <f t="shared" si="1"/>
        <v>1987025.9900000002</v>
      </c>
    </row>
    <row r="69" spans="1:6" ht="25.5" customHeight="1" x14ac:dyDescent="0.2">
      <c r="A69" s="79" t="s">
        <v>140</v>
      </c>
      <c r="B69" s="145" t="s">
        <v>124</v>
      </c>
      <c r="C69" s="147" t="s">
        <v>196</v>
      </c>
      <c r="D69" s="153">
        <v>8355938.4800000004</v>
      </c>
      <c r="E69" s="154">
        <v>6832128.1699999999</v>
      </c>
      <c r="F69" s="80">
        <f t="shared" si="1"/>
        <v>1523810.3100000005</v>
      </c>
    </row>
    <row r="70" spans="1:6" ht="36.75" customHeight="1" x14ac:dyDescent="0.2">
      <c r="A70" s="79" t="s">
        <v>142</v>
      </c>
      <c r="B70" s="145" t="s">
        <v>124</v>
      </c>
      <c r="C70" s="147" t="s">
        <v>197</v>
      </c>
      <c r="D70" s="80">
        <v>147937.65</v>
      </c>
      <c r="E70" s="80">
        <v>141200.65</v>
      </c>
      <c r="F70" s="80">
        <f t="shared" si="1"/>
        <v>6737</v>
      </c>
    </row>
    <row r="71" spans="1:6" ht="52.5" customHeight="1" x14ac:dyDescent="0.2">
      <c r="A71" s="79" t="s">
        <v>144</v>
      </c>
      <c r="B71" s="145" t="s">
        <v>124</v>
      </c>
      <c r="C71" s="147" t="s">
        <v>198</v>
      </c>
      <c r="D71" s="80">
        <v>2572960.11</v>
      </c>
      <c r="E71" s="153">
        <v>2116481.4300000002</v>
      </c>
      <c r="F71" s="80">
        <f t="shared" si="1"/>
        <v>456478.6799999997</v>
      </c>
    </row>
    <row r="72" spans="1:6" ht="25.9" customHeight="1" x14ac:dyDescent="0.2">
      <c r="A72" s="79" t="s">
        <v>146</v>
      </c>
      <c r="B72" s="145" t="s">
        <v>124</v>
      </c>
      <c r="C72" s="147" t="s">
        <v>199</v>
      </c>
      <c r="D72" s="80">
        <f>D73</f>
        <v>456326.1</v>
      </c>
      <c r="E72" s="80">
        <f>E73</f>
        <v>356541.18000000005</v>
      </c>
      <c r="F72" s="80">
        <f t="shared" si="1"/>
        <v>99784.919999999925</v>
      </c>
    </row>
    <row r="73" spans="1:6" ht="34.9" customHeight="1" x14ac:dyDescent="0.2">
      <c r="A73" s="79" t="s">
        <v>148</v>
      </c>
      <c r="B73" s="145" t="s">
        <v>124</v>
      </c>
      <c r="C73" s="147" t="s">
        <v>200</v>
      </c>
      <c r="D73" s="80">
        <f>D74+D75</f>
        <v>456326.1</v>
      </c>
      <c r="E73" s="80">
        <f>E74+E75</f>
        <v>356541.18000000005</v>
      </c>
      <c r="F73" s="80">
        <f t="shared" si="1"/>
        <v>99784.919999999925</v>
      </c>
    </row>
    <row r="74" spans="1:6" ht="37.5" customHeight="1" x14ac:dyDescent="0.2">
      <c r="A74" s="79" t="s">
        <v>150</v>
      </c>
      <c r="B74" s="145" t="s">
        <v>124</v>
      </c>
      <c r="C74" s="147" t="s">
        <v>201</v>
      </c>
      <c r="D74" s="80">
        <v>368863</v>
      </c>
      <c r="E74" s="80">
        <v>320994.59000000003</v>
      </c>
      <c r="F74" s="80">
        <f t="shared" si="1"/>
        <v>47868.409999999974</v>
      </c>
    </row>
    <row r="75" spans="1:6" x14ac:dyDescent="0.2">
      <c r="A75" s="79" t="s">
        <v>152</v>
      </c>
      <c r="B75" s="145" t="s">
        <v>124</v>
      </c>
      <c r="C75" s="147" t="s">
        <v>202</v>
      </c>
      <c r="D75" s="80">
        <v>87463.1</v>
      </c>
      <c r="E75" s="80">
        <v>35546.589999999997</v>
      </c>
      <c r="F75" s="80">
        <f t="shared" si="1"/>
        <v>51916.510000000009</v>
      </c>
    </row>
    <row r="76" spans="1:6" ht="13.9" customHeight="1" x14ac:dyDescent="0.2">
      <c r="A76" s="79" t="s">
        <v>154</v>
      </c>
      <c r="B76" s="145" t="s">
        <v>124</v>
      </c>
      <c r="C76" s="147" t="s">
        <v>203</v>
      </c>
      <c r="D76" s="80">
        <f>D77</f>
        <v>6000</v>
      </c>
      <c r="E76" s="80">
        <f>E77</f>
        <v>14.67</v>
      </c>
      <c r="F76" s="80">
        <f t="shared" si="1"/>
        <v>5985.33</v>
      </c>
    </row>
    <row r="77" spans="1:6" x14ac:dyDescent="0.2">
      <c r="A77" s="79" t="s">
        <v>160</v>
      </c>
      <c r="B77" s="145" t="s">
        <v>124</v>
      </c>
      <c r="C77" s="147" t="s">
        <v>204</v>
      </c>
      <c r="D77" s="80">
        <f>+D78+D79</f>
        <v>6000</v>
      </c>
      <c r="E77" s="80">
        <f>+E78+E79</f>
        <v>14.67</v>
      </c>
      <c r="F77" s="80">
        <f t="shared" ref="F77:F157" si="18">D77-E77</f>
        <v>5985.33</v>
      </c>
    </row>
    <row r="78" spans="1:6" x14ac:dyDescent="0.2">
      <c r="A78" s="79" t="s">
        <v>164</v>
      </c>
      <c r="B78" s="145" t="s">
        <v>124</v>
      </c>
      <c r="C78" s="147" t="s">
        <v>205</v>
      </c>
      <c r="D78" s="80">
        <v>1000</v>
      </c>
      <c r="E78" s="80">
        <v>0</v>
      </c>
      <c r="F78" s="80">
        <f t="shared" si="18"/>
        <v>1000</v>
      </c>
    </row>
    <row r="79" spans="1:6" x14ac:dyDescent="0.2">
      <c r="A79" s="79" t="s">
        <v>166</v>
      </c>
      <c r="B79" s="145" t="s">
        <v>124</v>
      </c>
      <c r="C79" s="147" t="s">
        <v>548</v>
      </c>
      <c r="D79" s="80">
        <v>5000</v>
      </c>
      <c r="E79" s="80">
        <v>14.67</v>
      </c>
      <c r="F79" s="80">
        <f t="shared" si="18"/>
        <v>4985.33</v>
      </c>
    </row>
    <row r="80" spans="1:6" ht="16.899999999999999" customHeight="1" x14ac:dyDescent="0.2">
      <c r="A80" s="75" t="s">
        <v>206</v>
      </c>
      <c r="B80" s="76" t="s">
        <v>124</v>
      </c>
      <c r="C80" s="77" t="s">
        <v>207</v>
      </c>
      <c r="D80" s="126">
        <f>D81</f>
        <v>312432</v>
      </c>
      <c r="E80" s="126">
        <v>0</v>
      </c>
      <c r="F80" s="126">
        <f t="shared" si="18"/>
        <v>312432</v>
      </c>
    </row>
    <row r="81" spans="1:10" ht="15" customHeight="1" x14ac:dyDescent="0.2">
      <c r="A81" s="79" t="s">
        <v>154</v>
      </c>
      <c r="B81" s="145" t="s">
        <v>124</v>
      </c>
      <c r="C81" s="147" t="s">
        <v>208</v>
      </c>
      <c r="D81" s="80">
        <f>D82</f>
        <v>312432</v>
      </c>
      <c r="E81" s="80">
        <v>0</v>
      </c>
      <c r="F81" s="80">
        <f t="shared" si="18"/>
        <v>312432</v>
      </c>
    </row>
    <row r="82" spans="1:10" ht="15.6" customHeight="1" x14ac:dyDescent="0.2">
      <c r="A82" s="79" t="s">
        <v>168</v>
      </c>
      <c r="B82" s="145" t="s">
        <v>124</v>
      </c>
      <c r="C82" s="147" t="s">
        <v>209</v>
      </c>
      <c r="D82" s="153">
        <v>312432</v>
      </c>
      <c r="E82" s="80">
        <v>0</v>
      </c>
      <c r="F82" s="80">
        <f t="shared" si="18"/>
        <v>312432</v>
      </c>
    </row>
    <row r="83" spans="1:10" ht="15" customHeight="1" x14ac:dyDescent="0.2">
      <c r="A83" s="75" t="s">
        <v>210</v>
      </c>
      <c r="B83" s="76" t="s">
        <v>124</v>
      </c>
      <c r="C83" s="77" t="s">
        <v>211</v>
      </c>
      <c r="D83" s="126">
        <f>D84+D89+D95+D93</f>
        <v>28303135.020000003</v>
      </c>
      <c r="E83" s="126">
        <f>E84+E89+E95+E93</f>
        <v>22991573.780000001</v>
      </c>
      <c r="F83" s="126">
        <f t="shared" si="18"/>
        <v>5311561.2400000021</v>
      </c>
      <c r="G83" s="81"/>
    </row>
    <row r="84" spans="1:10" ht="71.25" customHeight="1" x14ac:dyDescent="0.2">
      <c r="A84" s="79" t="s">
        <v>128</v>
      </c>
      <c r="B84" s="145" t="s">
        <v>124</v>
      </c>
      <c r="C84" s="147" t="s">
        <v>535</v>
      </c>
      <c r="D84" s="80">
        <f>D85</f>
        <v>20801748.380000003</v>
      </c>
      <c r="E84" s="80">
        <f t="shared" ref="E84" si="19">E85</f>
        <v>18200914.030000001</v>
      </c>
      <c r="F84" s="80">
        <f t="shared" si="18"/>
        <v>2600834.3500000015</v>
      </c>
    </row>
    <row r="85" spans="1:10" ht="23.45" customHeight="1" x14ac:dyDescent="0.2">
      <c r="A85" s="79" t="s">
        <v>130</v>
      </c>
      <c r="B85" s="145" t="s">
        <v>124</v>
      </c>
      <c r="C85" s="147" t="s">
        <v>536</v>
      </c>
      <c r="D85" s="80">
        <f>D86+D87+D88</f>
        <v>20801748.380000003</v>
      </c>
      <c r="E85" s="80">
        <f>E86+E87+E88</f>
        <v>18200914.030000001</v>
      </c>
      <c r="F85" s="80">
        <f t="shared" si="18"/>
        <v>2600834.3500000015</v>
      </c>
      <c r="J85" s="70" t="s">
        <v>597</v>
      </c>
    </row>
    <row r="86" spans="1:10" ht="14.45" customHeight="1" x14ac:dyDescent="0.2">
      <c r="A86" s="79" t="s">
        <v>132</v>
      </c>
      <c r="B86" s="145" t="s">
        <v>124</v>
      </c>
      <c r="C86" s="147" t="s">
        <v>537</v>
      </c>
      <c r="D86" s="153">
        <v>15565549.560000001</v>
      </c>
      <c r="E86" s="153">
        <v>13627564.050000001</v>
      </c>
      <c r="F86" s="80">
        <f t="shared" si="18"/>
        <v>1937985.5099999998</v>
      </c>
    </row>
    <row r="87" spans="1:10" ht="26.25" customHeight="1" x14ac:dyDescent="0.2">
      <c r="A87" s="79" t="s">
        <v>134</v>
      </c>
      <c r="B87" s="145" t="s">
        <v>124</v>
      </c>
      <c r="C87" s="147" t="s">
        <v>538</v>
      </c>
      <c r="D87" s="80">
        <v>496628.88</v>
      </c>
      <c r="E87" s="80">
        <v>496628.88</v>
      </c>
      <c r="F87" s="80">
        <f t="shared" si="18"/>
        <v>0</v>
      </c>
    </row>
    <row r="88" spans="1:10" ht="47.25" customHeight="1" x14ac:dyDescent="0.2">
      <c r="A88" s="79" t="s">
        <v>136</v>
      </c>
      <c r="B88" s="145" t="s">
        <v>124</v>
      </c>
      <c r="C88" s="147" t="s">
        <v>539</v>
      </c>
      <c r="D88" s="80">
        <v>4739569.9400000004</v>
      </c>
      <c r="E88" s="80">
        <v>4076721.1</v>
      </c>
      <c r="F88" s="80">
        <f t="shared" si="18"/>
        <v>662848.84000000032</v>
      </c>
    </row>
    <row r="89" spans="1:10" ht="24.6" customHeight="1" x14ac:dyDescent="0.2">
      <c r="A89" s="79" t="s">
        <v>146</v>
      </c>
      <c r="B89" s="145" t="s">
        <v>124</v>
      </c>
      <c r="C89" s="147" t="s">
        <v>212</v>
      </c>
      <c r="D89" s="80">
        <f>D90</f>
        <v>7348093.3700000001</v>
      </c>
      <c r="E89" s="80">
        <f>E90</f>
        <v>4652216.8900000006</v>
      </c>
      <c r="F89" s="80">
        <f t="shared" si="18"/>
        <v>2695876.4799999995</v>
      </c>
    </row>
    <row r="90" spans="1:10" ht="35.450000000000003" customHeight="1" x14ac:dyDescent="0.2">
      <c r="A90" s="79" t="s">
        <v>148</v>
      </c>
      <c r="B90" s="145" t="s">
        <v>124</v>
      </c>
      <c r="C90" s="147" t="s">
        <v>213</v>
      </c>
      <c r="D90" s="80">
        <f>D91+D92</f>
        <v>7348093.3700000001</v>
      </c>
      <c r="E90" s="80">
        <f>E91+E92</f>
        <v>4652216.8900000006</v>
      </c>
      <c r="F90" s="80">
        <f t="shared" si="18"/>
        <v>2695876.4799999995</v>
      </c>
    </row>
    <row r="91" spans="1:10" ht="36.75" customHeight="1" x14ac:dyDescent="0.2">
      <c r="A91" s="79" t="s">
        <v>150</v>
      </c>
      <c r="B91" s="145" t="s">
        <v>124</v>
      </c>
      <c r="C91" s="147" t="s">
        <v>540</v>
      </c>
      <c r="D91" s="80">
        <v>288000</v>
      </c>
      <c r="E91" s="153">
        <v>243090.9</v>
      </c>
      <c r="F91" s="80">
        <f t="shared" si="18"/>
        <v>44909.100000000006</v>
      </c>
    </row>
    <row r="92" spans="1:10" ht="15.6" customHeight="1" x14ac:dyDescent="0.2">
      <c r="A92" s="79" t="s">
        <v>152</v>
      </c>
      <c r="B92" s="145" t="s">
        <v>124</v>
      </c>
      <c r="C92" s="89" t="s">
        <v>214</v>
      </c>
      <c r="D92" s="155">
        <v>7060093.3700000001</v>
      </c>
      <c r="E92" s="155">
        <v>4409125.99</v>
      </c>
      <c r="F92" s="156">
        <f t="shared" si="18"/>
        <v>2650967.38</v>
      </c>
    </row>
    <row r="93" spans="1:10" ht="26.25" customHeight="1" x14ac:dyDescent="0.2">
      <c r="A93" s="79" t="s">
        <v>395</v>
      </c>
      <c r="B93" s="145" t="s">
        <v>124</v>
      </c>
      <c r="C93" s="147" t="s">
        <v>542</v>
      </c>
      <c r="D93" s="157">
        <f>D94</f>
        <v>23450</v>
      </c>
      <c r="E93" s="157">
        <f t="shared" ref="E93:F93" si="20">E94</f>
        <v>23450</v>
      </c>
      <c r="F93" s="157">
        <f t="shared" si="20"/>
        <v>0</v>
      </c>
    </row>
    <row r="94" spans="1:10" ht="15.6" customHeight="1" x14ac:dyDescent="0.2">
      <c r="A94" s="79" t="s">
        <v>407</v>
      </c>
      <c r="B94" s="145" t="s">
        <v>124</v>
      </c>
      <c r="C94" s="147" t="s">
        <v>541</v>
      </c>
      <c r="D94" s="157">
        <v>23450</v>
      </c>
      <c r="E94" s="157">
        <v>23450</v>
      </c>
      <c r="F94" s="80">
        <f>D94-E94</f>
        <v>0</v>
      </c>
    </row>
    <row r="95" spans="1:10" ht="15.6" customHeight="1" x14ac:dyDescent="0.2">
      <c r="A95" s="79" t="s">
        <v>154</v>
      </c>
      <c r="B95" s="145" t="s">
        <v>124</v>
      </c>
      <c r="C95" s="147" t="s">
        <v>543</v>
      </c>
      <c r="D95" s="80">
        <f>D96</f>
        <v>129843.27</v>
      </c>
      <c r="E95" s="80">
        <f>E96</f>
        <v>114992.86</v>
      </c>
      <c r="F95" s="80">
        <f t="shared" si="18"/>
        <v>14850.410000000003</v>
      </c>
    </row>
    <row r="96" spans="1:10" ht="15.6" customHeight="1" x14ac:dyDescent="0.2">
      <c r="A96" s="79" t="s">
        <v>160</v>
      </c>
      <c r="B96" s="145" t="s">
        <v>124</v>
      </c>
      <c r="C96" s="147" t="s">
        <v>544</v>
      </c>
      <c r="D96" s="80">
        <f>D97+D98+D99</f>
        <v>129843.27</v>
      </c>
      <c r="E96" s="80">
        <f>E97+E98+E99</f>
        <v>114992.86</v>
      </c>
      <c r="F96" s="80">
        <f t="shared" si="18"/>
        <v>14850.410000000003</v>
      </c>
    </row>
    <row r="97" spans="1:6" ht="23.45" customHeight="1" x14ac:dyDescent="0.2">
      <c r="A97" s="79" t="s">
        <v>162</v>
      </c>
      <c r="B97" s="145" t="s">
        <v>124</v>
      </c>
      <c r="C97" s="147" t="s">
        <v>545</v>
      </c>
      <c r="D97" s="80">
        <v>639</v>
      </c>
      <c r="E97" s="80">
        <v>0</v>
      </c>
      <c r="F97" s="80">
        <f t="shared" si="18"/>
        <v>639</v>
      </c>
    </row>
    <row r="98" spans="1:6" ht="15" customHeight="1" x14ac:dyDescent="0.2">
      <c r="A98" s="79" t="s">
        <v>164</v>
      </c>
      <c r="B98" s="145" t="s">
        <v>124</v>
      </c>
      <c r="C98" s="147" t="s">
        <v>546</v>
      </c>
      <c r="D98" s="80">
        <v>109769</v>
      </c>
      <c r="E98" s="153">
        <v>105450</v>
      </c>
      <c r="F98" s="80">
        <f t="shared" si="18"/>
        <v>4319</v>
      </c>
    </row>
    <row r="99" spans="1:6" ht="16.149999999999999" customHeight="1" x14ac:dyDescent="0.2">
      <c r="A99" s="79" t="s">
        <v>166</v>
      </c>
      <c r="B99" s="145" t="s">
        <v>124</v>
      </c>
      <c r="C99" s="147" t="s">
        <v>642</v>
      </c>
      <c r="D99" s="80">
        <v>19435.27</v>
      </c>
      <c r="E99" s="80">
        <v>9542.86</v>
      </c>
      <c r="F99" s="80">
        <f t="shared" si="18"/>
        <v>9892.41</v>
      </c>
    </row>
    <row r="100" spans="1:6" ht="24" customHeight="1" x14ac:dyDescent="0.2">
      <c r="A100" s="75" t="s">
        <v>215</v>
      </c>
      <c r="B100" s="76" t="s">
        <v>124</v>
      </c>
      <c r="C100" s="77" t="s">
        <v>216</v>
      </c>
      <c r="D100" s="126">
        <f>D109+D124+D117</f>
        <v>1532265.76</v>
      </c>
      <c r="E100" s="126">
        <f>E109+E124+E117</f>
        <v>1049499.05</v>
      </c>
      <c r="F100" s="126">
        <f t="shared" si="18"/>
        <v>482766.70999999996</v>
      </c>
    </row>
    <row r="101" spans="1:6" ht="72" customHeight="1" x14ac:dyDescent="0.2">
      <c r="A101" s="79" t="s">
        <v>128</v>
      </c>
      <c r="B101" s="145" t="s">
        <v>124</v>
      </c>
      <c r="C101" s="147" t="s">
        <v>217</v>
      </c>
      <c r="D101" s="80">
        <f>D102</f>
        <v>197721.26</v>
      </c>
      <c r="E101" s="80">
        <f>E102</f>
        <v>181761.26</v>
      </c>
      <c r="F101" s="80">
        <f t="shared" si="18"/>
        <v>15960</v>
      </c>
    </row>
    <row r="102" spans="1:6" ht="29.25" customHeight="1" x14ac:dyDescent="0.2">
      <c r="A102" s="79" t="s">
        <v>138</v>
      </c>
      <c r="B102" s="145" t="s">
        <v>124</v>
      </c>
      <c r="C102" s="147" t="s">
        <v>218</v>
      </c>
      <c r="D102" s="80">
        <f>D111+D126+D119</f>
        <v>197721.26</v>
      </c>
      <c r="E102" s="80">
        <f>E111+E126+E119</f>
        <v>181761.26</v>
      </c>
      <c r="F102" s="80">
        <f t="shared" si="18"/>
        <v>15960</v>
      </c>
    </row>
    <row r="103" spans="1:6" ht="34.15" customHeight="1" x14ac:dyDescent="0.2">
      <c r="A103" s="79" t="s">
        <v>142</v>
      </c>
      <c r="B103" s="145" t="s">
        <v>124</v>
      </c>
      <c r="C103" s="147" t="s">
        <v>219</v>
      </c>
      <c r="D103" s="80">
        <f>D112</f>
        <v>17721.259999999998</v>
      </c>
      <c r="E103" s="80">
        <f>E112</f>
        <v>1761.26</v>
      </c>
      <c r="F103" s="80">
        <f t="shared" si="18"/>
        <v>15959.999999999998</v>
      </c>
    </row>
    <row r="104" spans="1:6" ht="60" customHeight="1" x14ac:dyDescent="0.2">
      <c r="A104" s="79" t="s">
        <v>220</v>
      </c>
      <c r="B104" s="145" t="s">
        <v>124</v>
      </c>
      <c r="C104" s="147" t="s">
        <v>221</v>
      </c>
      <c r="D104" s="80">
        <f>D120+D127</f>
        <v>180000</v>
      </c>
      <c r="E104" s="80">
        <f>+E120+E127</f>
        <v>180000</v>
      </c>
      <c r="F104" s="80">
        <f t="shared" si="18"/>
        <v>0</v>
      </c>
    </row>
    <row r="105" spans="1:6" ht="25.9" customHeight="1" x14ac:dyDescent="0.2">
      <c r="A105" s="79" t="s">
        <v>146</v>
      </c>
      <c r="B105" s="145" t="s">
        <v>124</v>
      </c>
      <c r="C105" s="147" t="s">
        <v>222</v>
      </c>
      <c r="D105" s="80">
        <f>D106</f>
        <v>1334544.5</v>
      </c>
      <c r="E105" s="80">
        <f>E106</f>
        <v>867737.79</v>
      </c>
      <c r="F105" s="80">
        <f t="shared" si="18"/>
        <v>466806.70999999996</v>
      </c>
    </row>
    <row r="106" spans="1:6" ht="36.75" customHeight="1" x14ac:dyDescent="0.2">
      <c r="A106" s="79" t="s">
        <v>148</v>
      </c>
      <c r="B106" s="145" t="s">
        <v>124</v>
      </c>
      <c r="C106" s="147" t="s">
        <v>223</v>
      </c>
      <c r="D106" s="80">
        <f>D114+D122</f>
        <v>1334544.5</v>
      </c>
      <c r="E106" s="80">
        <f>E114+E122</f>
        <v>867737.79</v>
      </c>
      <c r="F106" s="80">
        <f t="shared" si="18"/>
        <v>466806.70999999996</v>
      </c>
    </row>
    <row r="107" spans="1:6" ht="36.75" customHeight="1" x14ac:dyDescent="0.2">
      <c r="A107" s="79" t="s">
        <v>150</v>
      </c>
      <c r="B107" s="145" t="s">
        <v>124</v>
      </c>
      <c r="C107" s="147" t="s">
        <v>827</v>
      </c>
      <c r="D107" s="80">
        <f>D115</f>
        <v>18360</v>
      </c>
      <c r="E107" s="80">
        <f>E115</f>
        <v>13770</v>
      </c>
      <c r="F107" s="80">
        <f t="shared" si="18"/>
        <v>4590</v>
      </c>
    </row>
    <row r="108" spans="1:6" ht="18" customHeight="1" x14ac:dyDescent="0.2">
      <c r="A108" s="79" t="s">
        <v>152</v>
      </c>
      <c r="B108" s="145" t="s">
        <v>124</v>
      </c>
      <c r="C108" s="147" t="s">
        <v>224</v>
      </c>
      <c r="D108" s="80">
        <f>D116+D123</f>
        <v>1316184.5</v>
      </c>
      <c r="E108" s="80">
        <f>E116+E123</f>
        <v>853967.79</v>
      </c>
      <c r="F108" s="80">
        <f t="shared" si="18"/>
        <v>462216.70999999996</v>
      </c>
    </row>
    <row r="109" spans="1:6" ht="43.5" customHeight="1" x14ac:dyDescent="0.2">
      <c r="A109" s="75" t="s">
        <v>225</v>
      </c>
      <c r="B109" s="76" t="s">
        <v>124</v>
      </c>
      <c r="C109" s="77" t="s">
        <v>226</v>
      </c>
      <c r="D109" s="126">
        <f>D110+D113</f>
        <v>371131.26</v>
      </c>
      <c r="E109" s="126">
        <f>E110+E113</f>
        <v>30581.26</v>
      </c>
      <c r="F109" s="126">
        <f t="shared" si="18"/>
        <v>340550</v>
      </c>
    </row>
    <row r="110" spans="1:6" ht="74.25" customHeight="1" x14ac:dyDescent="0.2">
      <c r="A110" s="79" t="s">
        <v>128</v>
      </c>
      <c r="B110" s="145" t="s">
        <v>124</v>
      </c>
      <c r="C110" s="147" t="s">
        <v>227</v>
      </c>
      <c r="D110" s="80">
        <f>D111</f>
        <v>17721.259999999998</v>
      </c>
      <c r="E110" s="80">
        <f>E111</f>
        <v>1761.26</v>
      </c>
      <c r="F110" s="80">
        <f t="shared" si="18"/>
        <v>15959.999999999998</v>
      </c>
    </row>
    <row r="111" spans="1:6" ht="27" customHeight="1" x14ac:dyDescent="0.2">
      <c r="A111" s="79" t="s">
        <v>138</v>
      </c>
      <c r="B111" s="145" t="s">
        <v>124</v>
      </c>
      <c r="C111" s="147" t="s">
        <v>228</v>
      </c>
      <c r="D111" s="80">
        <f>D112</f>
        <v>17721.259999999998</v>
      </c>
      <c r="E111" s="80">
        <f>E112</f>
        <v>1761.26</v>
      </c>
      <c r="F111" s="80">
        <f>F112</f>
        <v>15959.999999999998</v>
      </c>
    </row>
    <row r="112" spans="1:6" ht="37.5" customHeight="1" x14ac:dyDescent="0.2">
      <c r="A112" s="79" t="s">
        <v>142</v>
      </c>
      <c r="B112" s="145" t="s">
        <v>124</v>
      </c>
      <c r="C112" s="147" t="s">
        <v>229</v>
      </c>
      <c r="D112" s="80">
        <v>17721.259999999998</v>
      </c>
      <c r="E112" s="80">
        <v>1761.26</v>
      </c>
      <c r="F112" s="80">
        <f t="shared" si="18"/>
        <v>15959.999999999998</v>
      </c>
    </row>
    <row r="113" spans="1:6" ht="25.9" customHeight="1" x14ac:dyDescent="0.2">
      <c r="A113" s="79" t="s">
        <v>146</v>
      </c>
      <c r="B113" s="145" t="s">
        <v>124</v>
      </c>
      <c r="C113" s="147" t="s">
        <v>230</v>
      </c>
      <c r="D113" s="80">
        <f>D114</f>
        <v>353410</v>
      </c>
      <c r="E113" s="80">
        <f>E114</f>
        <v>28820</v>
      </c>
      <c r="F113" s="80">
        <f t="shared" si="18"/>
        <v>324590</v>
      </c>
    </row>
    <row r="114" spans="1:6" ht="34.15" customHeight="1" x14ac:dyDescent="0.2">
      <c r="A114" s="79" t="s">
        <v>148</v>
      </c>
      <c r="B114" s="145" t="s">
        <v>124</v>
      </c>
      <c r="C114" s="147" t="s">
        <v>231</v>
      </c>
      <c r="D114" s="80">
        <f>D115+D116</f>
        <v>353410</v>
      </c>
      <c r="E114" s="80">
        <f>E115+E116</f>
        <v>28820</v>
      </c>
      <c r="F114" s="80">
        <f t="shared" si="18"/>
        <v>324590</v>
      </c>
    </row>
    <row r="115" spans="1:6" ht="34.15" customHeight="1" x14ac:dyDescent="0.2">
      <c r="A115" s="79" t="s">
        <v>150</v>
      </c>
      <c r="B115" s="145" t="s">
        <v>124</v>
      </c>
      <c r="C115" s="147" t="s">
        <v>783</v>
      </c>
      <c r="D115" s="158">
        <v>18360</v>
      </c>
      <c r="E115" s="80">
        <v>13770</v>
      </c>
      <c r="F115" s="80">
        <f>D115-E115</f>
        <v>4590</v>
      </c>
    </row>
    <row r="116" spans="1:6" ht="14.45" customHeight="1" x14ac:dyDescent="0.2">
      <c r="A116" s="79" t="s">
        <v>152</v>
      </c>
      <c r="B116" s="145" t="s">
        <v>124</v>
      </c>
      <c r="C116" s="147" t="s">
        <v>232</v>
      </c>
      <c r="D116" s="153">
        <v>335050</v>
      </c>
      <c r="E116" s="80">
        <v>15050</v>
      </c>
      <c r="F116" s="80">
        <f t="shared" si="18"/>
        <v>320000</v>
      </c>
    </row>
    <row r="117" spans="1:6" ht="42.6" customHeight="1" x14ac:dyDescent="0.2">
      <c r="A117" s="75" t="s">
        <v>648</v>
      </c>
      <c r="B117" s="76" t="s">
        <v>124</v>
      </c>
      <c r="C117" s="77" t="s">
        <v>641</v>
      </c>
      <c r="D117" s="126">
        <f>D118+D121</f>
        <v>1011134.5</v>
      </c>
      <c r="E117" s="126">
        <f>E118+E121</f>
        <v>868917.79</v>
      </c>
      <c r="F117" s="126">
        <f t="shared" si="18"/>
        <v>142216.70999999996</v>
      </c>
    </row>
    <row r="118" spans="1:6" ht="72.75" customHeight="1" x14ac:dyDescent="0.2">
      <c r="A118" s="79" t="s">
        <v>128</v>
      </c>
      <c r="B118" s="145" t="s">
        <v>124</v>
      </c>
      <c r="C118" s="147" t="s">
        <v>640</v>
      </c>
      <c r="D118" s="80">
        <f>D119</f>
        <v>30000</v>
      </c>
      <c r="E118" s="80">
        <f>E119</f>
        <v>30000</v>
      </c>
      <c r="F118" s="80">
        <f t="shared" si="18"/>
        <v>0</v>
      </c>
    </row>
    <row r="119" spans="1:6" ht="23.45" customHeight="1" x14ac:dyDescent="0.2">
      <c r="A119" s="79" t="s">
        <v>138</v>
      </c>
      <c r="B119" s="145" t="s">
        <v>124</v>
      </c>
      <c r="C119" s="147" t="s">
        <v>639</v>
      </c>
      <c r="D119" s="80">
        <f>D120</f>
        <v>30000</v>
      </c>
      <c r="E119" s="80">
        <f>E120</f>
        <v>30000</v>
      </c>
      <c r="F119" s="80">
        <f t="shared" si="18"/>
        <v>0</v>
      </c>
    </row>
    <row r="120" spans="1:6" ht="60" customHeight="1" x14ac:dyDescent="0.2">
      <c r="A120" s="79" t="s">
        <v>220</v>
      </c>
      <c r="B120" s="145" t="s">
        <v>124</v>
      </c>
      <c r="C120" s="147" t="s">
        <v>638</v>
      </c>
      <c r="D120" s="80">
        <v>30000</v>
      </c>
      <c r="E120" s="80">
        <v>30000</v>
      </c>
      <c r="F120" s="80">
        <f>D120-E120</f>
        <v>0</v>
      </c>
    </row>
    <row r="121" spans="1:6" ht="26.45" customHeight="1" x14ac:dyDescent="0.2">
      <c r="A121" s="79" t="s">
        <v>146</v>
      </c>
      <c r="B121" s="145" t="s">
        <v>124</v>
      </c>
      <c r="C121" s="147" t="s">
        <v>637</v>
      </c>
      <c r="D121" s="80">
        <f>D122</f>
        <v>981134.5</v>
      </c>
      <c r="E121" s="80">
        <f>E122</f>
        <v>838917.79</v>
      </c>
      <c r="F121" s="80">
        <f t="shared" ref="F121:F123" si="21">D121-E121</f>
        <v>142216.70999999996</v>
      </c>
    </row>
    <row r="122" spans="1:6" ht="33" customHeight="1" x14ac:dyDescent="0.2">
      <c r="A122" s="79" t="s">
        <v>148</v>
      </c>
      <c r="B122" s="145" t="s">
        <v>124</v>
      </c>
      <c r="C122" s="147" t="s">
        <v>636</v>
      </c>
      <c r="D122" s="80">
        <f>D123</f>
        <v>981134.5</v>
      </c>
      <c r="E122" s="80">
        <f>E123</f>
        <v>838917.79</v>
      </c>
      <c r="F122" s="80">
        <f t="shared" si="21"/>
        <v>142216.70999999996</v>
      </c>
    </row>
    <row r="123" spans="1:6" ht="16.149999999999999" customHeight="1" x14ac:dyDescent="0.2">
      <c r="A123" s="79" t="s">
        <v>152</v>
      </c>
      <c r="B123" s="145" t="s">
        <v>124</v>
      </c>
      <c r="C123" s="147" t="s">
        <v>635</v>
      </c>
      <c r="D123" s="80">
        <v>981134.5</v>
      </c>
      <c r="E123" s="80">
        <v>838917.79</v>
      </c>
      <c r="F123" s="80">
        <f t="shared" si="21"/>
        <v>142216.70999999996</v>
      </c>
    </row>
    <row r="124" spans="1:6" ht="36.6" customHeight="1" x14ac:dyDescent="0.2">
      <c r="A124" s="75" t="s">
        <v>233</v>
      </c>
      <c r="B124" s="76" t="s">
        <v>124</v>
      </c>
      <c r="C124" s="77" t="s">
        <v>234</v>
      </c>
      <c r="D124" s="126">
        <f t="shared" ref="D124:E126" si="22">D125</f>
        <v>150000</v>
      </c>
      <c r="E124" s="126">
        <f t="shared" si="22"/>
        <v>150000</v>
      </c>
      <c r="F124" s="126">
        <f t="shared" si="18"/>
        <v>0</v>
      </c>
    </row>
    <row r="125" spans="1:6" ht="69.75" customHeight="1" x14ac:dyDescent="0.2">
      <c r="A125" s="79" t="s">
        <v>128</v>
      </c>
      <c r="B125" s="145" t="s">
        <v>124</v>
      </c>
      <c r="C125" s="147" t="s">
        <v>235</v>
      </c>
      <c r="D125" s="80">
        <f t="shared" si="22"/>
        <v>150000</v>
      </c>
      <c r="E125" s="80">
        <f t="shared" si="22"/>
        <v>150000</v>
      </c>
      <c r="F125" s="80">
        <f t="shared" si="18"/>
        <v>0</v>
      </c>
    </row>
    <row r="126" spans="1:6" ht="25.5" customHeight="1" x14ac:dyDescent="0.2">
      <c r="A126" s="79" t="s">
        <v>138</v>
      </c>
      <c r="B126" s="145" t="s">
        <v>124</v>
      </c>
      <c r="C126" s="147" t="s">
        <v>236</v>
      </c>
      <c r="D126" s="80">
        <f t="shared" si="22"/>
        <v>150000</v>
      </c>
      <c r="E126" s="80">
        <f t="shared" si="22"/>
        <v>150000</v>
      </c>
      <c r="F126" s="80">
        <f t="shared" si="18"/>
        <v>0</v>
      </c>
    </row>
    <row r="127" spans="1:6" ht="64.5" customHeight="1" x14ac:dyDescent="0.2">
      <c r="A127" s="79" t="s">
        <v>220</v>
      </c>
      <c r="B127" s="145" t="s">
        <v>124</v>
      </c>
      <c r="C127" s="147" t="s">
        <v>237</v>
      </c>
      <c r="D127" s="80">
        <v>150000</v>
      </c>
      <c r="E127" s="80">
        <v>150000</v>
      </c>
      <c r="F127" s="80">
        <f t="shared" si="18"/>
        <v>0</v>
      </c>
    </row>
    <row r="128" spans="1:6" x14ac:dyDescent="0.2">
      <c r="A128" s="75" t="s">
        <v>238</v>
      </c>
      <c r="B128" s="76" t="s">
        <v>124</v>
      </c>
      <c r="C128" s="77" t="s">
        <v>239</v>
      </c>
      <c r="D128" s="126">
        <f>D129+D133+D137</f>
        <v>86188601.209999993</v>
      </c>
      <c r="E128" s="126">
        <f>E129+E133+E137</f>
        <v>57838038.369999997</v>
      </c>
      <c r="F128" s="126">
        <f>D128-E128</f>
        <v>28350562.839999996</v>
      </c>
    </row>
    <row r="129" spans="1:7" ht="67.5" x14ac:dyDescent="0.2">
      <c r="A129" s="79" t="s">
        <v>128</v>
      </c>
      <c r="B129" s="145" t="s">
        <v>124</v>
      </c>
      <c r="C129" s="147" t="s">
        <v>895</v>
      </c>
      <c r="D129" s="80">
        <f>D130</f>
        <v>636310.88</v>
      </c>
      <c r="E129" s="80">
        <f>E130</f>
        <v>3665.5200000000004</v>
      </c>
      <c r="F129" s="80">
        <f>D129-E129</f>
        <v>632645.36</v>
      </c>
    </row>
    <row r="130" spans="1:7" ht="22.5" x14ac:dyDescent="0.2">
      <c r="A130" s="79" t="s">
        <v>130</v>
      </c>
      <c r="B130" s="145" t="s">
        <v>124</v>
      </c>
      <c r="C130" s="147" t="s">
        <v>894</v>
      </c>
      <c r="D130" s="80">
        <f>D131+D132</f>
        <v>636310.88</v>
      </c>
      <c r="E130" s="80">
        <f t="shared" ref="E130:F130" si="23">E131+E132</f>
        <v>3665.5200000000004</v>
      </c>
      <c r="F130" s="80">
        <f t="shared" si="23"/>
        <v>632645.36</v>
      </c>
    </row>
    <row r="131" spans="1:7" x14ac:dyDescent="0.2">
      <c r="A131" s="79" t="s">
        <v>132</v>
      </c>
      <c r="B131" s="145" t="s">
        <v>124</v>
      </c>
      <c r="C131" s="147" t="s">
        <v>893</v>
      </c>
      <c r="D131" s="80">
        <f>D153</f>
        <v>488718.02</v>
      </c>
      <c r="E131" s="80">
        <f t="shared" ref="E131:F131" si="24">E153</f>
        <v>2815.3</v>
      </c>
      <c r="F131" s="80">
        <f t="shared" si="24"/>
        <v>485902.72000000003</v>
      </c>
    </row>
    <row r="132" spans="1:7" ht="45" x14ac:dyDescent="0.2">
      <c r="A132" s="79" t="s">
        <v>136</v>
      </c>
      <c r="B132" s="145" t="s">
        <v>124</v>
      </c>
      <c r="C132" s="147" t="s">
        <v>892</v>
      </c>
      <c r="D132" s="80">
        <f>D154</f>
        <v>147592.85999999999</v>
      </c>
      <c r="E132" s="80">
        <f t="shared" ref="E132:F132" si="25">E154</f>
        <v>850.22</v>
      </c>
      <c r="F132" s="80">
        <f t="shared" si="25"/>
        <v>146742.63999999998</v>
      </c>
    </row>
    <row r="133" spans="1:7" ht="25.15" customHeight="1" x14ac:dyDescent="0.2">
      <c r="A133" s="79" t="s">
        <v>146</v>
      </c>
      <c r="B133" s="145" t="s">
        <v>124</v>
      </c>
      <c r="C133" s="147" t="s">
        <v>240</v>
      </c>
      <c r="D133" s="80">
        <f>D155+D162+D167+D144</f>
        <v>85344990.329999998</v>
      </c>
      <c r="E133" s="80">
        <f>E155+E162+E167+E144</f>
        <v>57690662.849999994</v>
      </c>
      <c r="F133" s="80">
        <f t="shared" si="18"/>
        <v>27654327.480000004</v>
      </c>
    </row>
    <row r="134" spans="1:7" ht="33" customHeight="1" x14ac:dyDescent="0.2">
      <c r="A134" s="79" t="s">
        <v>148</v>
      </c>
      <c r="B134" s="145" t="s">
        <v>124</v>
      </c>
      <c r="C134" s="147" t="s">
        <v>241</v>
      </c>
      <c r="D134" s="80">
        <f>D156+D163+D168+D145</f>
        <v>85344990.329999998</v>
      </c>
      <c r="E134" s="80">
        <f>E156+E163+E168+E145</f>
        <v>57690662.849999994</v>
      </c>
      <c r="F134" s="80">
        <f t="shared" si="18"/>
        <v>27654327.480000004</v>
      </c>
    </row>
    <row r="135" spans="1:7" ht="35.25" customHeight="1" x14ac:dyDescent="0.2">
      <c r="A135" s="79" t="s">
        <v>814</v>
      </c>
      <c r="B135" s="145" t="s">
        <v>124</v>
      </c>
      <c r="C135" s="147" t="s">
        <v>826</v>
      </c>
      <c r="D135" s="80">
        <f>D164</f>
        <v>61242494.060000002</v>
      </c>
      <c r="E135" s="80">
        <f>E164</f>
        <v>39858792.159999996</v>
      </c>
      <c r="F135" s="80">
        <f t="shared" si="18"/>
        <v>21383701.900000006</v>
      </c>
    </row>
    <row r="136" spans="1:7" ht="16.149999999999999" customHeight="1" x14ac:dyDescent="0.2">
      <c r="A136" s="79" t="s">
        <v>152</v>
      </c>
      <c r="B136" s="145" t="s">
        <v>124</v>
      </c>
      <c r="C136" s="147" t="s">
        <v>242</v>
      </c>
      <c r="D136" s="80">
        <f>D146+D157+D165+D169</f>
        <v>24102496.27</v>
      </c>
      <c r="E136" s="80">
        <f>E157+E165+E169+E146</f>
        <v>17831870.690000001</v>
      </c>
      <c r="F136" s="80">
        <f t="shared" si="18"/>
        <v>6270625.5799999982</v>
      </c>
    </row>
    <row r="137" spans="1:7" ht="18.600000000000001" customHeight="1" x14ac:dyDescent="0.2">
      <c r="A137" s="79" t="s">
        <v>154</v>
      </c>
      <c r="B137" s="145" t="s">
        <v>124</v>
      </c>
      <c r="C137" s="147" t="s">
        <v>246</v>
      </c>
      <c r="D137" s="80">
        <f>D138+D141</f>
        <v>207300</v>
      </c>
      <c r="E137" s="80">
        <f>E138+E141</f>
        <v>143710</v>
      </c>
      <c r="F137" s="80">
        <f>F138+F141</f>
        <v>63590</v>
      </c>
    </row>
    <row r="138" spans="1:7" ht="58.5" customHeight="1" x14ac:dyDescent="0.2">
      <c r="A138" s="79" t="s">
        <v>247</v>
      </c>
      <c r="B138" s="145" t="s">
        <v>124</v>
      </c>
      <c r="C138" s="147" t="s">
        <v>248</v>
      </c>
      <c r="D138" s="80">
        <f>D148+D171</f>
        <v>193800</v>
      </c>
      <c r="E138" s="80">
        <f>E148+E171</f>
        <v>136960</v>
      </c>
      <c r="F138" s="80">
        <f t="shared" si="18"/>
        <v>56840</v>
      </c>
    </row>
    <row r="139" spans="1:7" ht="57" customHeight="1" x14ac:dyDescent="0.2">
      <c r="A139" s="79" t="s">
        <v>249</v>
      </c>
      <c r="B139" s="145" t="s">
        <v>124</v>
      </c>
      <c r="C139" s="147" t="s">
        <v>250</v>
      </c>
      <c r="D139" s="80">
        <f>D172</f>
        <v>72000</v>
      </c>
      <c r="E139" s="80">
        <f>E172</f>
        <v>15160</v>
      </c>
      <c r="F139" s="80">
        <f t="shared" si="18"/>
        <v>56840</v>
      </c>
      <c r="G139" s="82"/>
    </row>
    <row r="140" spans="1:7" ht="62.25" customHeight="1" x14ac:dyDescent="0.2">
      <c r="A140" s="79" t="s">
        <v>251</v>
      </c>
      <c r="B140" s="145" t="s">
        <v>124</v>
      </c>
      <c r="C140" s="147" t="s">
        <v>252</v>
      </c>
      <c r="D140" s="80">
        <f>D149</f>
        <v>121800</v>
      </c>
      <c r="E140" s="80">
        <f>E149</f>
        <v>121800</v>
      </c>
      <c r="F140" s="80">
        <f t="shared" si="18"/>
        <v>0</v>
      </c>
    </row>
    <row r="141" spans="1:7" x14ac:dyDescent="0.2">
      <c r="A141" s="79" t="s">
        <v>160</v>
      </c>
      <c r="B141" s="145" t="s">
        <v>124</v>
      </c>
      <c r="C141" s="147" t="s">
        <v>985</v>
      </c>
      <c r="D141" s="80">
        <f>D159</f>
        <v>13500</v>
      </c>
      <c r="E141" s="80">
        <f>E159</f>
        <v>6750</v>
      </c>
      <c r="F141" s="80">
        <f t="shared" si="18"/>
        <v>6750</v>
      </c>
    </row>
    <row r="142" spans="1:7" ht="18.75" customHeight="1" x14ac:dyDescent="0.2">
      <c r="A142" s="79" t="s">
        <v>154</v>
      </c>
      <c r="B142" s="145" t="s">
        <v>124</v>
      </c>
      <c r="C142" s="147" t="s">
        <v>981</v>
      </c>
      <c r="D142" s="80">
        <f>D158</f>
        <v>13500</v>
      </c>
      <c r="E142" s="80">
        <f>E158</f>
        <v>6750</v>
      </c>
      <c r="F142" s="80">
        <f>D158-E158</f>
        <v>6750</v>
      </c>
    </row>
    <row r="143" spans="1:7" x14ac:dyDescent="0.2">
      <c r="A143" s="75" t="s">
        <v>253</v>
      </c>
      <c r="B143" s="76" t="s">
        <v>124</v>
      </c>
      <c r="C143" s="77" t="s">
        <v>254</v>
      </c>
      <c r="D143" s="126">
        <f>D144+D147</f>
        <v>130844</v>
      </c>
      <c r="E143" s="126">
        <f>E144+E147</f>
        <v>130844</v>
      </c>
      <c r="F143" s="126">
        <f t="shared" si="18"/>
        <v>0</v>
      </c>
    </row>
    <row r="144" spans="1:7" ht="27" customHeight="1" x14ac:dyDescent="0.2">
      <c r="A144" s="79" t="s">
        <v>146</v>
      </c>
      <c r="B144" s="145" t="s">
        <v>124</v>
      </c>
      <c r="C144" s="147" t="s">
        <v>784</v>
      </c>
      <c r="D144" s="80">
        <f>D145</f>
        <v>9044</v>
      </c>
      <c r="E144" s="80">
        <f>E145</f>
        <v>9044</v>
      </c>
      <c r="F144" s="80">
        <f>D144-E144</f>
        <v>0</v>
      </c>
    </row>
    <row r="145" spans="1:6" ht="33.75" x14ac:dyDescent="0.2">
      <c r="A145" s="79" t="s">
        <v>148</v>
      </c>
      <c r="B145" s="145" t="s">
        <v>124</v>
      </c>
      <c r="C145" s="147" t="s">
        <v>785</v>
      </c>
      <c r="D145" s="80">
        <f>D146</f>
        <v>9044</v>
      </c>
      <c r="E145" s="80">
        <f>E146</f>
        <v>9044</v>
      </c>
      <c r="F145" s="80">
        <f>D145-E145</f>
        <v>0</v>
      </c>
    </row>
    <row r="146" spans="1:6" x14ac:dyDescent="0.2">
      <c r="A146" s="79" t="s">
        <v>152</v>
      </c>
      <c r="B146" s="145" t="s">
        <v>124</v>
      </c>
      <c r="C146" s="147" t="s">
        <v>786</v>
      </c>
      <c r="D146" s="80">
        <v>9044</v>
      </c>
      <c r="E146" s="80">
        <v>9044</v>
      </c>
      <c r="F146" s="80">
        <f>D146-E146</f>
        <v>0</v>
      </c>
    </row>
    <row r="147" spans="1:6" ht="19.899999999999999" customHeight="1" x14ac:dyDescent="0.2">
      <c r="A147" s="79" t="s">
        <v>154</v>
      </c>
      <c r="B147" s="145" t="s">
        <v>124</v>
      </c>
      <c r="C147" s="147" t="s">
        <v>255</v>
      </c>
      <c r="D147" s="80">
        <f t="shared" ref="D147:E148" si="26">D148</f>
        <v>121800</v>
      </c>
      <c r="E147" s="80">
        <f t="shared" si="26"/>
        <v>121800</v>
      </c>
      <c r="F147" s="80">
        <f t="shared" si="18"/>
        <v>0</v>
      </c>
    </row>
    <row r="148" spans="1:6" ht="52.5" customHeight="1" x14ac:dyDescent="0.2">
      <c r="A148" s="79" t="s">
        <v>247</v>
      </c>
      <c r="B148" s="145" t="s">
        <v>124</v>
      </c>
      <c r="C148" s="147" t="s">
        <v>256</v>
      </c>
      <c r="D148" s="80">
        <f t="shared" si="26"/>
        <v>121800</v>
      </c>
      <c r="E148" s="80">
        <f t="shared" si="26"/>
        <v>121800</v>
      </c>
      <c r="F148" s="80">
        <f t="shared" si="18"/>
        <v>0</v>
      </c>
    </row>
    <row r="149" spans="1:6" ht="65.25" customHeight="1" x14ac:dyDescent="0.2">
      <c r="A149" s="79" t="s">
        <v>251</v>
      </c>
      <c r="B149" s="145" t="s">
        <v>124</v>
      </c>
      <c r="C149" s="147" t="s">
        <v>257</v>
      </c>
      <c r="D149" s="80">
        <v>121800</v>
      </c>
      <c r="E149" s="80">
        <v>121800</v>
      </c>
      <c r="F149" s="80">
        <f t="shared" si="18"/>
        <v>0</v>
      </c>
    </row>
    <row r="150" spans="1:6" ht="19.149999999999999" customHeight="1" x14ac:dyDescent="0.2">
      <c r="A150" s="75" t="s">
        <v>258</v>
      </c>
      <c r="B150" s="76" t="s">
        <v>124</v>
      </c>
      <c r="C150" s="77" t="s">
        <v>259</v>
      </c>
      <c r="D150" s="126">
        <f>D151+D155+D158</f>
        <v>9935782.2600000016</v>
      </c>
      <c r="E150" s="126">
        <f>E151+E155+E158</f>
        <v>5931213.3499999996</v>
      </c>
      <c r="F150" s="126">
        <f>D150-E150</f>
        <v>4004568.910000002</v>
      </c>
    </row>
    <row r="151" spans="1:6" ht="59.25" customHeight="1" x14ac:dyDescent="0.2">
      <c r="A151" s="79" t="s">
        <v>128</v>
      </c>
      <c r="B151" s="145" t="s">
        <v>124</v>
      </c>
      <c r="C151" s="147" t="s">
        <v>888</v>
      </c>
      <c r="D151" s="80">
        <f>D152</f>
        <v>636310.88</v>
      </c>
      <c r="E151" s="80">
        <f>E152</f>
        <v>3665.5200000000004</v>
      </c>
      <c r="F151" s="80">
        <f>D151-E151</f>
        <v>632645.36</v>
      </c>
    </row>
    <row r="152" spans="1:6" ht="22.5" x14ac:dyDescent="0.2">
      <c r="A152" s="79" t="s">
        <v>130</v>
      </c>
      <c r="B152" s="145" t="s">
        <v>124</v>
      </c>
      <c r="C152" s="147" t="s">
        <v>889</v>
      </c>
      <c r="D152" s="80">
        <f>D153+D154</f>
        <v>636310.88</v>
      </c>
      <c r="E152" s="80">
        <f>E153+E154</f>
        <v>3665.5200000000004</v>
      </c>
      <c r="F152" s="80">
        <f>D152-E152</f>
        <v>632645.36</v>
      </c>
    </row>
    <row r="153" spans="1:6" ht="19.149999999999999" customHeight="1" x14ac:dyDescent="0.2">
      <c r="A153" s="79" t="s">
        <v>132</v>
      </c>
      <c r="B153" s="145" t="s">
        <v>124</v>
      </c>
      <c r="C153" s="147" t="s">
        <v>890</v>
      </c>
      <c r="D153" s="80">
        <v>488718.02</v>
      </c>
      <c r="E153" s="80">
        <v>2815.3</v>
      </c>
      <c r="F153" s="80">
        <f>D153-E153</f>
        <v>485902.72000000003</v>
      </c>
    </row>
    <row r="154" spans="1:6" ht="45" x14ac:dyDescent="0.2">
      <c r="A154" s="79" t="s">
        <v>136</v>
      </c>
      <c r="B154" s="145" t="s">
        <v>124</v>
      </c>
      <c r="C154" s="147" t="s">
        <v>891</v>
      </c>
      <c r="D154" s="80">
        <v>147592.85999999999</v>
      </c>
      <c r="E154" s="80">
        <v>850.22</v>
      </c>
      <c r="F154" s="80">
        <f>D154-E154</f>
        <v>146742.63999999998</v>
      </c>
    </row>
    <row r="155" spans="1:6" ht="23.45" customHeight="1" x14ac:dyDescent="0.2">
      <c r="A155" s="79" t="s">
        <v>146</v>
      </c>
      <c r="B155" s="145" t="s">
        <v>124</v>
      </c>
      <c r="C155" s="147" t="s">
        <v>260</v>
      </c>
      <c r="D155" s="80">
        <f t="shared" ref="D155:E156" si="27">D156</f>
        <v>9285971.3800000008</v>
      </c>
      <c r="E155" s="80">
        <f t="shared" si="27"/>
        <v>5920797.8300000001</v>
      </c>
      <c r="F155" s="80">
        <f t="shared" si="18"/>
        <v>3365173.5500000007</v>
      </c>
    </row>
    <row r="156" spans="1:6" ht="33" customHeight="1" x14ac:dyDescent="0.2">
      <c r="A156" s="79" t="s">
        <v>148</v>
      </c>
      <c r="B156" s="145" t="s">
        <v>124</v>
      </c>
      <c r="C156" s="147" t="s">
        <v>261</v>
      </c>
      <c r="D156" s="80">
        <f t="shared" si="27"/>
        <v>9285971.3800000008</v>
      </c>
      <c r="E156" s="80">
        <f t="shared" si="27"/>
        <v>5920797.8300000001</v>
      </c>
      <c r="F156" s="80">
        <f t="shared" si="18"/>
        <v>3365173.5500000007</v>
      </c>
    </row>
    <row r="157" spans="1:6" ht="14.45" customHeight="1" x14ac:dyDescent="0.2">
      <c r="A157" s="79" t="s">
        <v>152</v>
      </c>
      <c r="B157" s="145" t="s">
        <v>124</v>
      </c>
      <c r="C157" s="147" t="s">
        <v>262</v>
      </c>
      <c r="D157" s="80">
        <v>9285971.3800000008</v>
      </c>
      <c r="E157" s="80">
        <v>5920797.8300000001</v>
      </c>
      <c r="F157" s="80">
        <f t="shared" si="18"/>
        <v>3365173.5500000007</v>
      </c>
    </row>
    <row r="158" spans="1:6" ht="14.45" customHeight="1" x14ac:dyDescent="0.2">
      <c r="A158" s="79" t="s">
        <v>154</v>
      </c>
      <c r="B158" s="145" t="s">
        <v>124</v>
      </c>
      <c r="C158" s="147" t="s">
        <v>978</v>
      </c>
      <c r="D158" s="80">
        <f>D159</f>
        <v>13500</v>
      </c>
      <c r="E158" s="80">
        <f>E159</f>
        <v>6750</v>
      </c>
      <c r="F158" s="80">
        <f>D158-E158</f>
        <v>6750</v>
      </c>
    </row>
    <row r="159" spans="1:6" ht="14.45" customHeight="1" x14ac:dyDescent="0.2">
      <c r="A159" s="79" t="s">
        <v>160</v>
      </c>
      <c r="B159" s="145" t="s">
        <v>124</v>
      </c>
      <c r="C159" s="147" t="s">
        <v>979</v>
      </c>
      <c r="D159" s="80">
        <f>D160</f>
        <v>13500</v>
      </c>
      <c r="E159" s="80">
        <f>E160</f>
        <v>6750</v>
      </c>
      <c r="F159" s="80">
        <f>D159-E159</f>
        <v>6750</v>
      </c>
    </row>
    <row r="160" spans="1:6" ht="14.45" customHeight="1" x14ac:dyDescent="0.2">
      <c r="A160" s="79" t="s">
        <v>164</v>
      </c>
      <c r="B160" s="145" t="s">
        <v>124</v>
      </c>
      <c r="C160" s="147" t="s">
        <v>980</v>
      </c>
      <c r="D160" s="80">
        <v>13500</v>
      </c>
      <c r="E160" s="80">
        <v>6750</v>
      </c>
      <c r="F160" s="80">
        <f>D160-E160</f>
        <v>6750</v>
      </c>
    </row>
    <row r="161" spans="1:6" ht="14.45" customHeight="1" x14ac:dyDescent="0.2">
      <c r="A161" s="75" t="s">
        <v>263</v>
      </c>
      <c r="B161" s="76" t="s">
        <v>124</v>
      </c>
      <c r="C161" s="77" t="s">
        <v>264</v>
      </c>
      <c r="D161" s="126">
        <f t="shared" ref="D161:E162" si="28">D162</f>
        <v>73914741.070000008</v>
      </c>
      <c r="E161" s="126">
        <f t="shared" si="28"/>
        <v>51475892.879999995</v>
      </c>
      <c r="F161" s="126">
        <f t="shared" ref="F161:F244" si="29">D161-E161</f>
        <v>22438848.190000013</v>
      </c>
    </row>
    <row r="162" spans="1:6" ht="24" customHeight="1" x14ac:dyDescent="0.2">
      <c r="A162" s="79" t="s">
        <v>146</v>
      </c>
      <c r="B162" s="145" t="s">
        <v>124</v>
      </c>
      <c r="C162" s="147" t="s">
        <v>265</v>
      </c>
      <c r="D162" s="80">
        <f t="shared" si="28"/>
        <v>73914741.070000008</v>
      </c>
      <c r="E162" s="80">
        <f t="shared" si="28"/>
        <v>51475892.879999995</v>
      </c>
      <c r="F162" s="80">
        <f t="shared" si="29"/>
        <v>22438848.190000013</v>
      </c>
    </row>
    <row r="163" spans="1:6" ht="39" customHeight="1" x14ac:dyDescent="0.2">
      <c r="A163" s="79" t="s">
        <v>148</v>
      </c>
      <c r="B163" s="145" t="s">
        <v>124</v>
      </c>
      <c r="C163" s="147" t="s">
        <v>266</v>
      </c>
      <c r="D163" s="80">
        <f>D164+D165</f>
        <v>73914741.070000008</v>
      </c>
      <c r="E163" s="80">
        <f>E164+E165</f>
        <v>51475892.879999995</v>
      </c>
      <c r="F163" s="80">
        <f>F164+F165</f>
        <v>22438848.190000005</v>
      </c>
    </row>
    <row r="164" spans="1:6" ht="33.75" x14ac:dyDescent="0.2">
      <c r="A164" s="79" t="s">
        <v>814</v>
      </c>
      <c r="B164" s="145" t="s">
        <v>124</v>
      </c>
      <c r="C164" s="147" t="s">
        <v>813</v>
      </c>
      <c r="D164" s="80">
        <v>61242494.060000002</v>
      </c>
      <c r="E164" s="153">
        <v>39858792.159999996</v>
      </c>
      <c r="F164" s="80">
        <f t="shared" ref="F164" si="30">D164-E164</f>
        <v>21383701.900000006</v>
      </c>
    </row>
    <row r="165" spans="1:6" ht="15.6" customHeight="1" x14ac:dyDescent="0.2">
      <c r="A165" s="79" t="s">
        <v>152</v>
      </c>
      <c r="B165" s="145" t="s">
        <v>124</v>
      </c>
      <c r="C165" s="147" t="s">
        <v>267</v>
      </c>
      <c r="D165" s="80">
        <v>12672247.01</v>
      </c>
      <c r="E165" s="153">
        <v>11617100.720000001</v>
      </c>
      <c r="F165" s="80">
        <f t="shared" si="29"/>
        <v>1055146.2899999991</v>
      </c>
    </row>
    <row r="166" spans="1:6" ht="22.9" customHeight="1" x14ac:dyDescent="0.2">
      <c r="A166" s="75" t="s">
        <v>268</v>
      </c>
      <c r="B166" s="76" t="s">
        <v>124</v>
      </c>
      <c r="C166" s="77" t="s">
        <v>269</v>
      </c>
      <c r="D166" s="126">
        <f>D167+D170</f>
        <v>2207233.88</v>
      </c>
      <c r="E166" s="126">
        <f>E167+E170</f>
        <v>300088.14</v>
      </c>
      <c r="F166" s="126">
        <f t="shared" si="29"/>
        <v>1907145.7399999998</v>
      </c>
    </row>
    <row r="167" spans="1:6" ht="25.15" customHeight="1" x14ac:dyDescent="0.2">
      <c r="A167" s="79" t="s">
        <v>146</v>
      </c>
      <c r="B167" s="145" t="s">
        <v>124</v>
      </c>
      <c r="C167" s="147" t="s">
        <v>270</v>
      </c>
      <c r="D167" s="80">
        <f>D168</f>
        <v>2135233.88</v>
      </c>
      <c r="E167" s="80">
        <f>E168</f>
        <v>284928.14</v>
      </c>
      <c r="F167" s="80">
        <f t="shared" si="29"/>
        <v>1850305.7399999998</v>
      </c>
    </row>
    <row r="168" spans="1:6" ht="35.450000000000003" customHeight="1" x14ac:dyDescent="0.2">
      <c r="A168" s="79" t="s">
        <v>148</v>
      </c>
      <c r="B168" s="145" t="s">
        <v>124</v>
      </c>
      <c r="C168" s="147" t="s">
        <v>271</v>
      </c>
      <c r="D168" s="80">
        <f>D169</f>
        <v>2135233.88</v>
      </c>
      <c r="E168" s="80">
        <f>E169</f>
        <v>284928.14</v>
      </c>
      <c r="F168" s="80">
        <f t="shared" si="29"/>
        <v>1850305.7399999998</v>
      </c>
    </row>
    <row r="169" spans="1:6" ht="19.149999999999999" customHeight="1" x14ac:dyDescent="0.2">
      <c r="A169" s="79" t="s">
        <v>152</v>
      </c>
      <c r="B169" s="145" t="s">
        <v>124</v>
      </c>
      <c r="C169" s="147" t="s">
        <v>547</v>
      </c>
      <c r="D169" s="80">
        <v>2135233.88</v>
      </c>
      <c r="E169" s="80">
        <v>284928.14</v>
      </c>
      <c r="F169" s="80">
        <f>D169-E169</f>
        <v>1850305.7399999998</v>
      </c>
    </row>
    <row r="170" spans="1:6" ht="18.600000000000001" customHeight="1" x14ac:dyDescent="0.2">
      <c r="A170" s="79" t="s">
        <v>154</v>
      </c>
      <c r="B170" s="145" t="s">
        <v>124</v>
      </c>
      <c r="C170" s="147" t="s">
        <v>272</v>
      </c>
      <c r="D170" s="80">
        <f>D171</f>
        <v>72000</v>
      </c>
      <c r="E170" s="80">
        <f>E171</f>
        <v>15160</v>
      </c>
      <c r="F170" s="80">
        <f t="shared" si="29"/>
        <v>56840</v>
      </c>
    </row>
    <row r="171" spans="1:6" ht="60.75" customHeight="1" x14ac:dyDescent="0.2">
      <c r="A171" s="79" t="s">
        <v>247</v>
      </c>
      <c r="B171" s="145" t="s">
        <v>124</v>
      </c>
      <c r="C171" s="147" t="s">
        <v>273</v>
      </c>
      <c r="D171" s="80">
        <f>D172</f>
        <v>72000</v>
      </c>
      <c r="E171" s="80">
        <f>E172</f>
        <v>15160</v>
      </c>
      <c r="F171" s="80">
        <f t="shared" si="29"/>
        <v>56840</v>
      </c>
    </row>
    <row r="172" spans="1:6" ht="63" customHeight="1" x14ac:dyDescent="0.2">
      <c r="A172" s="79" t="s">
        <v>249</v>
      </c>
      <c r="B172" s="145" t="s">
        <v>124</v>
      </c>
      <c r="C172" s="147" t="s">
        <v>274</v>
      </c>
      <c r="D172" s="80">
        <v>72000</v>
      </c>
      <c r="E172" s="80">
        <v>15160</v>
      </c>
      <c r="F172" s="80">
        <f t="shared" si="29"/>
        <v>56840</v>
      </c>
    </row>
    <row r="173" spans="1:6" ht="22.9" customHeight="1" x14ac:dyDescent="0.2">
      <c r="A173" s="75" t="s">
        <v>275</v>
      </c>
      <c r="B173" s="76" t="s">
        <v>124</v>
      </c>
      <c r="C173" s="77" t="s">
        <v>276</v>
      </c>
      <c r="D173" s="126">
        <f>D174+D178+D181+D185</f>
        <v>114216599.49999999</v>
      </c>
      <c r="E173" s="126">
        <f t="shared" ref="E173:F173" si="31">E174+E178+E181+E185</f>
        <v>87601928.709999993</v>
      </c>
      <c r="F173" s="126">
        <f t="shared" si="31"/>
        <v>26614670.789999992</v>
      </c>
    </row>
    <row r="174" spans="1:6" ht="24" customHeight="1" x14ac:dyDescent="0.2">
      <c r="A174" s="79" t="s">
        <v>146</v>
      </c>
      <c r="B174" s="145" t="s">
        <v>124</v>
      </c>
      <c r="C174" s="147" t="s">
        <v>277</v>
      </c>
      <c r="D174" s="80">
        <f>D189+D196+D204</f>
        <v>72132247.069999993</v>
      </c>
      <c r="E174" s="80">
        <f>E189+E196+E204</f>
        <v>50773525.079999998</v>
      </c>
      <c r="F174" s="80">
        <f t="shared" si="29"/>
        <v>21358721.989999995</v>
      </c>
    </row>
    <row r="175" spans="1:6" ht="33" customHeight="1" x14ac:dyDescent="0.2">
      <c r="A175" s="79" t="s">
        <v>148</v>
      </c>
      <c r="B175" s="145" t="s">
        <v>124</v>
      </c>
      <c r="C175" s="147" t="s">
        <v>278</v>
      </c>
      <c r="D175" s="80">
        <f>D176+D177</f>
        <v>72132247.069999993</v>
      </c>
      <c r="E175" s="80">
        <f>E176+E177</f>
        <v>50773525.079999998</v>
      </c>
      <c r="F175" s="80">
        <f t="shared" si="29"/>
        <v>21358721.989999995</v>
      </c>
    </row>
    <row r="176" spans="1:6" ht="13.15" customHeight="1" x14ac:dyDescent="0.2">
      <c r="A176" s="79" t="s">
        <v>152</v>
      </c>
      <c r="B176" s="145" t="s">
        <v>124</v>
      </c>
      <c r="C176" s="147" t="s">
        <v>279</v>
      </c>
      <c r="D176" s="80">
        <f>D191+D198+D206</f>
        <v>47024105.049999997</v>
      </c>
      <c r="E176" s="80">
        <f t="shared" ref="E176:F176" si="32">E191+E198+E206</f>
        <v>34820414.310000002</v>
      </c>
      <c r="F176" s="80">
        <f t="shared" si="32"/>
        <v>12203690.739999995</v>
      </c>
    </row>
    <row r="177" spans="1:6" ht="15.6" customHeight="1" x14ac:dyDescent="0.2">
      <c r="A177" s="79" t="s">
        <v>647</v>
      </c>
      <c r="B177" s="145" t="s">
        <v>124</v>
      </c>
      <c r="C177" s="147" t="s">
        <v>645</v>
      </c>
      <c r="D177" s="80">
        <f>D199+D207</f>
        <v>25108142.02</v>
      </c>
      <c r="E177" s="80">
        <f>E199+E207</f>
        <v>15953110.77</v>
      </c>
      <c r="F177" s="80">
        <f>F199+F207</f>
        <v>9155031.25</v>
      </c>
    </row>
    <row r="178" spans="1:6" ht="33.75" x14ac:dyDescent="0.2">
      <c r="A178" s="79" t="s">
        <v>280</v>
      </c>
      <c r="B178" s="145" t="s">
        <v>124</v>
      </c>
      <c r="C178" s="147" t="s">
        <v>899</v>
      </c>
      <c r="D178" s="80">
        <f>D179</f>
        <v>100000</v>
      </c>
      <c r="E178" s="80">
        <f>E179</f>
        <v>100000</v>
      </c>
      <c r="F178" s="80">
        <f>D178-E178</f>
        <v>0</v>
      </c>
    </row>
    <row r="179" spans="1:6" ht="15.6" customHeight="1" x14ac:dyDescent="0.2">
      <c r="A179" s="79" t="s">
        <v>281</v>
      </c>
      <c r="B179" s="145" t="s">
        <v>124</v>
      </c>
      <c r="C179" s="147" t="s">
        <v>900</v>
      </c>
      <c r="D179" s="80">
        <f>D180</f>
        <v>100000</v>
      </c>
      <c r="E179" s="80">
        <f>E180</f>
        <v>100000</v>
      </c>
      <c r="F179" s="80">
        <f>D179-E179</f>
        <v>0</v>
      </c>
    </row>
    <row r="180" spans="1:6" ht="39" customHeight="1" x14ac:dyDescent="0.2">
      <c r="A180" s="79" t="s">
        <v>282</v>
      </c>
      <c r="B180" s="145" t="s">
        <v>124</v>
      </c>
      <c r="C180" s="147" t="s">
        <v>901</v>
      </c>
      <c r="D180" s="80">
        <f>D202</f>
        <v>100000</v>
      </c>
      <c r="E180" s="80">
        <f>E202</f>
        <v>100000</v>
      </c>
      <c r="F180" s="80">
        <f>D180-E180</f>
        <v>0</v>
      </c>
    </row>
    <row r="181" spans="1:6" ht="34.9" customHeight="1" x14ac:dyDescent="0.2">
      <c r="A181" s="79" t="s">
        <v>243</v>
      </c>
      <c r="B181" s="145" t="s">
        <v>124</v>
      </c>
      <c r="C181" s="147" t="s">
        <v>283</v>
      </c>
      <c r="D181" s="80">
        <f>D182</f>
        <v>41788503.579999998</v>
      </c>
      <c r="E181" s="80">
        <f>E182</f>
        <v>36532554.780000001</v>
      </c>
      <c r="F181" s="80">
        <f t="shared" si="29"/>
        <v>5255948.799999997</v>
      </c>
    </row>
    <row r="182" spans="1:6" ht="13.9" customHeight="1" x14ac:dyDescent="0.2">
      <c r="A182" s="79" t="s">
        <v>244</v>
      </c>
      <c r="B182" s="145" t="s">
        <v>124</v>
      </c>
      <c r="C182" s="147" t="s">
        <v>284</v>
      </c>
      <c r="D182" s="80">
        <f>D183+D184</f>
        <v>41788503.579999998</v>
      </c>
      <c r="E182" s="80">
        <f>E183+E184</f>
        <v>36532554.780000001</v>
      </c>
      <c r="F182" s="80">
        <f t="shared" si="29"/>
        <v>5255948.799999997</v>
      </c>
    </row>
    <row r="183" spans="1:6" ht="58.9" customHeight="1" x14ac:dyDescent="0.2">
      <c r="A183" s="79" t="s">
        <v>285</v>
      </c>
      <c r="B183" s="145" t="s">
        <v>124</v>
      </c>
      <c r="C183" s="147" t="s">
        <v>286</v>
      </c>
      <c r="D183" s="80">
        <f>D214</f>
        <v>35197536.530000001</v>
      </c>
      <c r="E183" s="80">
        <f>E214</f>
        <v>34682013.829999998</v>
      </c>
      <c r="F183" s="80">
        <f t="shared" si="29"/>
        <v>515522.70000000298</v>
      </c>
    </row>
    <row r="184" spans="1:6" ht="23.45" customHeight="1" x14ac:dyDescent="0.2">
      <c r="A184" s="79" t="s">
        <v>245</v>
      </c>
      <c r="B184" s="145" t="s">
        <v>124</v>
      </c>
      <c r="C184" s="147" t="s">
        <v>287</v>
      </c>
      <c r="D184" s="80">
        <f>D215</f>
        <v>6590967.0499999998</v>
      </c>
      <c r="E184" s="80">
        <f>E215</f>
        <v>1850540.95</v>
      </c>
      <c r="F184" s="80">
        <f t="shared" si="29"/>
        <v>4740426.0999999996</v>
      </c>
    </row>
    <row r="185" spans="1:6" x14ac:dyDescent="0.2">
      <c r="A185" s="79" t="s">
        <v>154</v>
      </c>
      <c r="B185" s="145" t="s">
        <v>124</v>
      </c>
      <c r="C185" s="147" t="s">
        <v>823</v>
      </c>
      <c r="D185" s="80">
        <f>D192+D208</f>
        <v>195848.85</v>
      </c>
      <c r="E185" s="80">
        <f t="shared" ref="E185:F185" si="33">E192+E208</f>
        <v>195848.85</v>
      </c>
      <c r="F185" s="80">
        <f t="shared" si="33"/>
        <v>0</v>
      </c>
    </row>
    <row r="186" spans="1:6" x14ac:dyDescent="0.2">
      <c r="A186" s="79" t="s">
        <v>160</v>
      </c>
      <c r="B186" s="145" t="s">
        <v>124</v>
      </c>
      <c r="C186" s="147" t="s">
        <v>824</v>
      </c>
      <c r="D186" s="80">
        <f>D193+D209</f>
        <v>195848.85</v>
      </c>
      <c r="E186" s="80">
        <f t="shared" ref="E186:F186" si="34">E193+E209</f>
        <v>195848.85</v>
      </c>
      <c r="F186" s="80">
        <f t="shared" si="34"/>
        <v>0</v>
      </c>
    </row>
    <row r="187" spans="1:6" x14ac:dyDescent="0.2">
      <c r="A187" s="79" t="s">
        <v>166</v>
      </c>
      <c r="B187" s="145" t="s">
        <v>124</v>
      </c>
      <c r="C187" s="147" t="s">
        <v>825</v>
      </c>
      <c r="D187" s="80">
        <f>D194+D210</f>
        <v>195848.85</v>
      </c>
      <c r="E187" s="80">
        <f t="shared" ref="E187:F187" si="35">E194+E210</f>
        <v>195848.85</v>
      </c>
      <c r="F187" s="80">
        <f t="shared" si="35"/>
        <v>0</v>
      </c>
    </row>
    <row r="188" spans="1:6" ht="16.149999999999999" customHeight="1" x14ac:dyDescent="0.2">
      <c r="A188" s="75" t="s">
        <v>288</v>
      </c>
      <c r="B188" s="76" t="s">
        <v>124</v>
      </c>
      <c r="C188" s="77" t="s">
        <v>289</v>
      </c>
      <c r="D188" s="126">
        <f>D189+D192</f>
        <v>4294464.96</v>
      </c>
      <c r="E188" s="126">
        <f>E189+E192</f>
        <v>1444315.85</v>
      </c>
      <c r="F188" s="126">
        <f t="shared" si="29"/>
        <v>2850149.11</v>
      </c>
    </row>
    <row r="189" spans="1:6" ht="25.15" customHeight="1" x14ac:dyDescent="0.2">
      <c r="A189" s="79" t="s">
        <v>146</v>
      </c>
      <c r="B189" s="145" t="s">
        <v>124</v>
      </c>
      <c r="C189" s="147" t="s">
        <v>290</v>
      </c>
      <c r="D189" s="80">
        <f t="shared" ref="D189:E190" si="36">D190</f>
        <v>4113264.96</v>
      </c>
      <c r="E189" s="80">
        <f t="shared" si="36"/>
        <v>1263115.8500000001</v>
      </c>
      <c r="F189" s="80">
        <f t="shared" si="29"/>
        <v>2850149.11</v>
      </c>
    </row>
    <row r="190" spans="1:6" ht="35.450000000000003" customHeight="1" x14ac:dyDescent="0.2">
      <c r="A190" s="79" t="s">
        <v>148</v>
      </c>
      <c r="B190" s="145" t="s">
        <v>124</v>
      </c>
      <c r="C190" s="147" t="s">
        <v>291</v>
      </c>
      <c r="D190" s="80">
        <f t="shared" si="36"/>
        <v>4113264.96</v>
      </c>
      <c r="E190" s="80">
        <f>E191</f>
        <v>1263115.8500000001</v>
      </c>
      <c r="F190" s="80">
        <f t="shared" si="29"/>
        <v>2850149.11</v>
      </c>
    </row>
    <row r="191" spans="1:6" ht="17.45" customHeight="1" x14ac:dyDescent="0.2">
      <c r="A191" s="79" t="s">
        <v>152</v>
      </c>
      <c r="B191" s="145" t="s">
        <v>124</v>
      </c>
      <c r="C191" s="147" t="s">
        <v>292</v>
      </c>
      <c r="D191" s="80">
        <v>4113264.96</v>
      </c>
      <c r="E191" s="80">
        <v>1263115.8500000001</v>
      </c>
      <c r="F191" s="80">
        <f t="shared" si="29"/>
        <v>2850149.11</v>
      </c>
    </row>
    <row r="192" spans="1:6" x14ac:dyDescent="0.2">
      <c r="A192" s="79" t="s">
        <v>154</v>
      </c>
      <c r="B192" s="145" t="s">
        <v>124</v>
      </c>
      <c r="C192" s="147" t="s">
        <v>787</v>
      </c>
      <c r="D192" s="80">
        <f>D193</f>
        <v>181200</v>
      </c>
      <c r="E192" s="80">
        <f>E193</f>
        <v>181200</v>
      </c>
      <c r="F192" s="80">
        <f>D192-E192</f>
        <v>0</v>
      </c>
    </row>
    <row r="193" spans="1:6" x14ac:dyDescent="0.2">
      <c r="A193" s="79" t="s">
        <v>160</v>
      </c>
      <c r="B193" s="145" t="s">
        <v>124</v>
      </c>
      <c r="C193" s="147" t="s">
        <v>789</v>
      </c>
      <c r="D193" s="80">
        <f>D194</f>
        <v>181200</v>
      </c>
      <c r="E193" s="80">
        <f>E194</f>
        <v>181200</v>
      </c>
      <c r="F193" s="80">
        <f>D193-E193</f>
        <v>0</v>
      </c>
    </row>
    <row r="194" spans="1:6" x14ac:dyDescent="0.2">
      <c r="A194" s="79" t="s">
        <v>166</v>
      </c>
      <c r="B194" s="145" t="s">
        <v>124</v>
      </c>
      <c r="C194" s="147" t="s">
        <v>788</v>
      </c>
      <c r="D194" s="80">
        <v>181200</v>
      </c>
      <c r="E194" s="80">
        <v>181200</v>
      </c>
      <c r="F194" s="80">
        <f>D194-E194</f>
        <v>0</v>
      </c>
    </row>
    <row r="195" spans="1:6" ht="16.149999999999999" customHeight="1" x14ac:dyDescent="0.2">
      <c r="A195" s="75" t="s">
        <v>293</v>
      </c>
      <c r="B195" s="76" t="s">
        <v>124</v>
      </c>
      <c r="C195" s="77" t="s">
        <v>294</v>
      </c>
      <c r="D195" s="126">
        <f>D196+D200</f>
        <v>28231520.559999999</v>
      </c>
      <c r="E195" s="126">
        <f>E196+E200</f>
        <v>16934442.649999999</v>
      </c>
      <c r="F195" s="126">
        <f t="shared" si="29"/>
        <v>11297077.91</v>
      </c>
    </row>
    <row r="196" spans="1:6" ht="24" customHeight="1" x14ac:dyDescent="0.2">
      <c r="A196" s="79" t="s">
        <v>146</v>
      </c>
      <c r="B196" s="145" t="s">
        <v>124</v>
      </c>
      <c r="C196" s="147" t="s">
        <v>295</v>
      </c>
      <c r="D196" s="80">
        <f>D197</f>
        <v>28131520.559999999</v>
      </c>
      <c r="E196" s="80">
        <f>E197</f>
        <v>16834442.649999999</v>
      </c>
      <c r="F196" s="80">
        <f t="shared" si="29"/>
        <v>11297077.91</v>
      </c>
    </row>
    <row r="197" spans="1:6" ht="33" customHeight="1" x14ac:dyDescent="0.2">
      <c r="A197" s="79" t="s">
        <v>148</v>
      </c>
      <c r="B197" s="145" t="s">
        <v>124</v>
      </c>
      <c r="C197" s="147" t="s">
        <v>296</v>
      </c>
      <c r="D197" s="80">
        <f>D198+D199</f>
        <v>28131520.559999999</v>
      </c>
      <c r="E197" s="80">
        <f>E198+E199</f>
        <v>16834442.649999999</v>
      </c>
      <c r="F197" s="80">
        <f t="shared" si="29"/>
        <v>11297077.91</v>
      </c>
    </row>
    <row r="198" spans="1:6" ht="16.899999999999999" customHeight="1" x14ac:dyDescent="0.2">
      <c r="A198" s="79" t="s">
        <v>152</v>
      </c>
      <c r="B198" s="145" t="s">
        <v>124</v>
      </c>
      <c r="C198" s="147" t="s">
        <v>297</v>
      </c>
      <c r="D198" s="80">
        <v>5023378.54</v>
      </c>
      <c r="E198" s="80">
        <v>1971894.45</v>
      </c>
      <c r="F198" s="80">
        <f t="shared" si="29"/>
        <v>3051484.09</v>
      </c>
    </row>
    <row r="199" spans="1:6" ht="15.6" customHeight="1" x14ac:dyDescent="0.2">
      <c r="A199" s="79" t="s">
        <v>647</v>
      </c>
      <c r="B199" s="145" t="s">
        <v>124</v>
      </c>
      <c r="C199" s="147" t="s">
        <v>634</v>
      </c>
      <c r="D199" s="153">
        <v>23108142.02</v>
      </c>
      <c r="E199" s="153">
        <v>14862548.199999999</v>
      </c>
      <c r="F199" s="80">
        <f>D199-E199</f>
        <v>8245593.8200000003</v>
      </c>
    </row>
    <row r="200" spans="1:6" ht="33.75" x14ac:dyDescent="0.2">
      <c r="A200" s="79" t="s">
        <v>280</v>
      </c>
      <c r="B200" s="145" t="s">
        <v>124</v>
      </c>
      <c r="C200" s="147" t="s">
        <v>896</v>
      </c>
      <c r="D200" s="80">
        <f>D201</f>
        <v>100000</v>
      </c>
      <c r="E200" s="80">
        <f>E201</f>
        <v>100000</v>
      </c>
      <c r="F200" s="80">
        <f>D200-E200</f>
        <v>0</v>
      </c>
    </row>
    <row r="201" spans="1:6" ht="15.6" customHeight="1" x14ac:dyDescent="0.2">
      <c r="A201" s="79" t="s">
        <v>281</v>
      </c>
      <c r="B201" s="145" t="s">
        <v>124</v>
      </c>
      <c r="C201" s="147" t="s">
        <v>897</v>
      </c>
      <c r="D201" s="80">
        <f>D202</f>
        <v>100000</v>
      </c>
      <c r="E201" s="80">
        <f>E202</f>
        <v>100000</v>
      </c>
      <c r="F201" s="80">
        <f>D201-E201</f>
        <v>0</v>
      </c>
    </row>
    <row r="202" spans="1:6" ht="38.25" customHeight="1" x14ac:dyDescent="0.2">
      <c r="A202" s="79" t="s">
        <v>282</v>
      </c>
      <c r="B202" s="145" t="s">
        <v>124</v>
      </c>
      <c r="C202" s="147" t="s">
        <v>898</v>
      </c>
      <c r="D202" s="80">
        <v>100000</v>
      </c>
      <c r="E202" s="80">
        <v>100000</v>
      </c>
      <c r="F202" s="80">
        <f>D202-E202</f>
        <v>0</v>
      </c>
    </row>
    <row r="203" spans="1:6" ht="15.6" customHeight="1" x14ac:dyDescent="0.2">
      <c r="A203" s="75" t="s">
        <v>298</v>
      </c>
      <c r="B203" s="76" t="s">
        <v>124</v>
      </c>
      <c r="C203" s="77" t="s">
        <v>299</v>
      </c>
      <c r="D203" s="126">
        <f>D204+D208</f>
        <v>39902110.399999999</v>
      </c>
      <c r="E203" s="126">
        <f>E204+E208</f>
        <v>32690615.430000003</v>
      </c>
      <c r="F203" s="126">
        <f t="shared" si="29"/>
        <v>7211494.9699999951</v>
      </c>
    </row>
    <row r="204" spans="1:6" ht="25.15" customHeight="1" x14ac:dyDescent="0.2">
      <c r="A204" s="79" t="s">
        <v>146</v>
      </c>
      <c r="B204" s="145" t="s">
        <v>124</v>
      </c>
      <c r="C204" s="147" t="s">
        <v>300</v>
      </c>
      <c r="D204" s="80">
        <f>D205</f>
        <v>39887461.549999997</v>
      </c>
      <c r="E204" s="80">
        <f>E205</f>
        <v>32675966.580000002</v>
      </c>
      <c r="F204" s="80">
        <f t="shared" si="29"/>
        <v>7211494.9699999951</v>
      </c>
    </row>
    <row r="205" spans="1:6" ht="34.15" customHeight="1" x14ac:dyDescent="0.2">
      <c r="A205" s="79" t="s">
        <v>148</v>
      </c>
      <c r="B205" s="145" t="s">
        <v>124</v>
      </c>
      <c r="C205" s="147" t="s">
        <v>301</v>
      </c>
      <c r="D205" s="80">
        <f>D206+D207</f>
        <v>39887461.549999997</v>
      </c>
      <c r="E205" s="80">
        <f>E206+E207</f>
        <v>32675966.580000002</v>
      </c>
      <c r="F205" s="80">
        <f t="shared" si="29"/>
        <v>7211494.9699999951</v>
      </c>
    </row>
    <row r="206" spans="1:6" ht="17.45" customHeight="1" x14ac:dyDescent="0.2">
      <c r="A206" s="79" t="s">
        <v>152</v>
      </c>
      <c r="B206" s="145" t="s">
        <v>124</v>
      </c>
      <c r="C206" s="147" t="s">
        <v>302</v>
      </c>
      <c r="D206" s="153">
        <v>37887461.549999997</v>
      </c>
      <c r="E206" s="153">
        <v>31585404.010000002</v>
      </c>
      <c r="F206" s="80">
        <f t="shared" si="29"/>
        <v>6302057.5399999954</v>
      </c>
    </row>
    <row r="207" spans="1:6" ht="18" customHeight="1" x14ac:dyDescent="0.2">
      <c r="A207" s="79" t="s">
        <v>647</v>
      </c>
      <c r="B207" s="145" t="s">
        <v>124</v>
      </c>
      <c r="C207" s="147" t="s">
        <v>633</v>
      </c>
      <c r="D207" s="80">
        <v>2000000</v>
      </c>
      <c r="E207" s="80">
        <v>1090562.57</v>
      </c>
      <c r="F207" s="80">
        <f t="shared" si="29"/>
        <v>909437.42999999993</v>
      </c>
    </row>
    <row r="208" spans="1:6" ht="18" customHeight="1" x14ac:dyDescent="0.2">
      <c r="A208" s="79" t="s">
        <v>154</v>
      </c>
      <c r="B208" s="145" t="s">
        <v>124</v>
      </c>
      <c r="C208" s="147" t="s">
        <v>986</v>
      </c>
      <c r="D208" s="80">
        <f>D209</f>
        <v>14648.85</v>
      </c>
      <c r="E208" s="80">
        <f>E209</f>
        <v>14648.85</v>
      </c>
      <c r="F208" s="80">
        <f t="shared" si="29"/>
        <v>0</v>
      </c>
    </row>
    <row r="209" spans="1:7" ht="18" customHeight="1" x14ac:dyDescent="0.2">
      <c r="A209" s="79" t="s">
        <v>160</v>
      </c>
      <c r="B209" s="145" t="s">
        <v>124</v>
      </c>
      <c r="C209" s="147" t="s">
        <v>987</v>
      </c>
      <c r="D209" s="80">
        <f>D210</f>
        <v>14648.85</v>
      </c>
      <c r="E209" s="80">
        <f>E210</f>
        <v>14648.85</v>
      </c>
      <c r="F209" s="80">
        <f t="shared" si="29"/>
        <v>0</v>
      </c>
    </row>
    <row r="210" spans="1:7" ht="18" customHeight="1" x14ac:dyDescent="0.2">
      <c r="A210" s="79" t="s">
        <v>166</v>
      </c>
      <c r="B210" s="145" t="s">
        <v>124</v>
      </c>
      <c r="C210" s="147" t="s">
        <v>988</v>
      </c>
      <c r="D210" s="80">
        <v>14648.85</v>
      </c>
      <c r="E210" s="80">
        <v>14648.85</v>
      </c>
      <c r="F210" s="80">
        <f t="shared" si="29"/>
        <v>0</v>
      </c>
    </row>
    <row r="211" spans="1:7" ht="27.6" customHeight="1" x14ac:dyDescent="0.2">
      <c r="A211" s="75" t="s">
        <v>303</v>
      </c>
      <c r="B211" s="76" t="s">
        <v>124</v>
      </c>
      <c r="C211" s="77" t="s">
        <v>304</v>
      </c>
      <c r="D211" s="126">
        <f>D212</f>
        <v>41788503.579999998</v>
      </c>
      <c r="E211" s="126">
        <f>E212</f>
        <v>36532554.780000001</v>
      </c>
      <c r="F211" s="126">
        <f t="shared" si="29"/>
        <v>5255948.799999997</v>
      </c>
    </row>
    <row r="212" spans="1:7" ht="37.5" customHeight="1" x14ac:dyDescent="0.2">
      <c r="A212" s="79" t="s">
        <v>243</v>
      </c>
      <c r="B212" s="145" t="s">
        <v>124</v>
      </c>
      <c r="C212" s="147" t="s">
        <v>305</v>
      </c>
      <c r="D212" s="80">
        <f>D213</f>
        <v>41788503.579999998</v>
      </c>
      <c r="E212" s="80">
        <f>E213</f>
        <v>36532554.780000001</v>
      </c>
      <c r="F212" s="80">
        <f t="shared" si="29"/>
        <v>5255948.799999997</v>
      </c>
    </row>
    <row r="213" spans="1:7" ht="18" customHeight="1" x14ac:dyDescent="0.2">
      <c r="A213" s="79" t="s">
        <v>244</v>
      </c>
      <c r="B213" s="145" t="s">
        <v>124</v>
      </c>
      <c r="C213" s="147" t="s">
        <v>306</v>
      </c>
      <c r="D213" s="80">
        <f>D214+D215</f>
        <v>41788503.579999998</v>
      </c>
      <c r="E213" s="80">
        <f>E214+E215</f>
        <v>36532554.780000001</v>
      </c>
      <c r="F213" s="80">
        <f t="shared" si="29"/>
        <v>5255948.799999997</v>
      </c>
    </row>
    <row r="214" spans="1:7" ht="58.15" customHeight="1" x14ac:dyDescent="0.2">
      <c r="A214" s="79" t="s">
        <v>285</v>
      </c>
      <c r="B214" s="145" t="s">
        <v>124</v>
      </c>
      <c r="C214" s="147" t="s">
        <v>307</v>
      </c>
      <c r="D214" s="153">
        <v>35197536.530000001</v>
      </c>
      <c r="E214" s="153">
        <v>34682013.829999998</v>
      </c>
      <c r="F214" s="80">
        <f t="shared" si="29"/>
        <v>515522.70000000298</v>
      </c>
    </row>
    <row r="215" spans="1:7" ht="24.6" customHeight="1" x14ac:dyDescent="0.2">
      <c r="A215" s="79" t="s">
        <v>245</v>
      </c>
      <c r="B215" s="145" t="s">
        <v>124</v>
      </c>
      <c r="C215" s="147" t="s">
        <v>308</v>
      </c>
      <c r="D215" s="153">
        <v>6590967.0499999998</v>
      </c>
      <c r="E215" s="153">
        <v>1850540.95</v>
      </c>
      <c r="F215" s="80">
        <f t="shared" si="29"/>
        <v>4740426.0999999996</v>
      </c>
    </row>
    <row r="216" spans="1:7" x14ac:dyDescent="0.2">
      <c r="A216" s="75" t="s">
        <v>309</v>
      </c>
      <c r="B216" s="76" t="s">
        <v>124</v>
      </c>
      <c r="C216" s="77" t="s">
        <v>310</v>
      </c>
      <c r="D216" s="126">
        <f>D217+D222+D227+D233</f>
        <v>391349698.45999998</v>
      </c>
      <c r="E216" s="126">
        <f>E217+E222+E227+E233</f>
        <v>360272572.70999998</v>
      </c>
      <c r="F216" s="126">
        <f t="shared" si="29"/>
        <v>31077125.75</v>
      </c>
      <c r="G216" s="81"/>
    </row>
    <row r="217" spans="1:7" ht="57" customHeight="1" x14ac:dyDescent="0.2">
      <c r="A217" s="79" t="s">
        <v>128</v>
      </c>
      <c r="B217" s="145" t="s">
        <v>124</v>
      </c>
      <c r="C217" s="147" t="s">
        <v>311</v>
      </c>
      <c r="D217" s="80">
        <f>D218</f>
        <v>7081063.0599999996</v>
      </c>
      <c r="E217" s="80">
        <f>E218</f>
        <v>6006948.9700000007</v>
      </c>
      <c r="F217" s="80">
        <f t="shared" si="29"/>
        <v>1074114.0899999989</v>
      </c>
    </row>
    <row r="218" spans="1:7" ht="24.6" customHeight="1" x14ac:dyDescent="0.2">
      <c r="A218" s="79" t="s">
        <v>138</v>
      </c>
      <c r="B218" s="145" t="s">
        <v>124</v>
      </c>
      <c r="C218" s="147" t="s">
        <v>312</v>
      </c>
      <c r="D218" s="80">
        <f>D219+D220+D221</f>
        <v>7081063.0599999996</v>
      </c>
      <c r="E218" s="80">
        <f>E219+E220+E221</f>
        <v>6006948.9700000007</v>
      </c>
      <c r="F218" s="80">
        <f t="shared" si="29"/>
        <v>1074114.0899999989</v>
      </c>
    </row>
    <row r="219" spans="1:7" ht="26.45" customHeight="1" x14ac:dyDescent="0.2">
      <c r="A219" s="79" t="s">
        <v>140</v>
      </c>
      <c r="B219" s="145" t="s">
        <v>124</v>
      </c>
      <c r="C219" s="147" t="s">
        <v>313</v>
      </c>
      <c r="D219" s="80">
        <f>D261</f>
        <v>5267554.22</v>
      </c>
      <c r="E219" s="80">
        <f t="shared" ref="E219:E221" si="37">E261</f>
        <v>4542002.66</v>
      </c>
      <c r="F219" s="80">
        <f t="shared" si="29"/>
        <v>725551.55999999959</v>
      </c>
    </row>
    <row r="220" spans="1:7" ht="35.450000000000003" customHeight="1" x14ac:dyDescent="0.2">
      <c r="A220" s="79" t="s">
        <v>142</v>
      </c>
      <c r="B220" s="145" t="s">
        <v>124</v>
      </c>
      <c r="C220" s="147" t="s">
        <v>314</v>
      </c>
      <c r="D220" s="80">
        <f>D262</f>
        <v>78246.759999999995</v>
      </c>
      <c r="E220" s="80">
        <f t="shared" si="37"/>
        <v>62629.53</v>
      </c>
      <c r="F220" s="80">
        <f t="shared" si="29"/>
        <v>15617.229999999996</v>
      </c>
    </row>
    <row r="221" spans="1:7" ht="49.5" customHeight="1" x14ac:dyDescent="0.2">
      <c r="A221" s="79" t="s">
        <v>144</v>
      </c>
      <c r="B221" s="145" t="s">
        <v>124</v>
      </c>
      <c r="C221" s="147" t="s">
        <v>315</v>
      </c>
      <c r="D221" s="80">
        <f>D263</f>
        <v>1735262.08</v>
      </c>
      <c r="E221" s="80">
        <f t="shared" si="37"/>
        <v>1402316.78</v>
      </c>
      <c r="F221" s="80">
        <f t="shared" si="29"/>
        <v>332945.30000000005</v>
      </c>
    </row>
    <row r="222" spans="1:7" ht="24.6" customHeight="1" x14ac:dyDescent="0.2">
      <c r="A222" s="79" t="s">
        <v>146</v>
      </c>
      <c r="B222" s="145" t="s">
        <v>124</v>
      </c>
      <c r="C222" s="147" t="s">
        <v>316</v>
      </c>
      <c r="D222" s="80">
        <f>D223</f>
        <v>392513.47000000003</v>
      </c>
      <c r="E222" s="80">
        <f>E223</f>
        <v>374635.17000000004</v>
      </c>
      <c r="F222" s="80">
        <f t="shared" si="29"/>
        <v>17878.299999999988</v>
      </c>
    </row>
    <row r="223" spans="1:7" ht="33" customHeight="1" x14ac:dyDescent="0.2">
      <c r="A223" s="79" t="s">
        <v>148</v>
      </c>
      <c r="B223" s="145" t="s">
        <v>124</v>
      </c>
      <c r="C223" s="147" t="s">
        <v>317</v>
      </c>
      <c r="D223" s="80">
        <f>D224++D225+D226</f>
        <v>392513.47000000003</v>
      </c>
      <c r="E223" s="80">
        <f>E224+E225+E226</f>
        <v>374635.17000000004</v>
      </c>
      <c r="F223" s="80">
        <f>D223-E223</f>
        <v>17878.299999999988</v>
      </c>
    </row>
    <row r="224" spans="1:7" ht="34.5" customHeight="1" x14ac:dyDescent="0.2">
      <c r="A224" s="79" t="s">
        <v>150</v>
      </c>
      <c r="B224" s="145" t="s">
        <v>124</v>
      </c>
      <c r="C224" s="147" t="s">
        <v>318</v>
      </c>
      <c r="D224" s="80">
        <f>D266</f>
        <v>59245.45</v>
      </c>
      <c r="E224" s="80">
        <f>E266</f>
        <v>48237.61</v>
      </c>
      <c r="F224" s="80">
        <f t="shared" si="29"/>
        <v>11007.839999999997</v>
      </c>
    </row>
    <row r="225" spans="1:6" ht="34.5" customHeight="1" x14ac:dyDescent="0.2">
      <c r="A225" s="79" t="s">
        <v>950</v>
      </c>
      <c r="B225" s="145" t="s">
        <v>124</v>
      </c>
      <c r="C225" s="147" t="s">
        <v>948</v>
      </c>
      <c r="D225" s="80">
        <f>D267</f>
        <v>282029.84000000003</v>
      </c>
      <c r="E225" s="80">
        <f>E267</f>
        <v>282029.84000000003</v>
      </c>
      <c r="F225" s="80">
        <f>D225-E225</f>
        <v>0</v>
      </c>
    </row>
    <row r="226" spans="1:6" ht="17.45" customHeight="1" x14ac:dyDescent="0.2">
      <c r="A226" s="79" t="s">
        <v>152</v>
      </c>
      <c r="B226" s="145" t="s">
        <v>124</v>
      </c>
      <c r="C226" s="147" t="s">
        <v>319</v>
      </c>
      <c r="D226" s="80">
        <f>D239+D268</f>
        <v>51238.18</v>
      </c>
      <c r="E226" s="80">
        <f>E239+E268</f>
        <v>44367.72</v>
      </c>
      <c r="F226" s="80">
        <f t="shared" si="29"/>
        <v>6870.4599999999991</v>
      </c>
    </row>
    <row r="227" spans="1:6" ht="43.5" customHeight="1" x14ac:dyDescent="0.2">
      <c r="A227" s="79" t="s">
        <v>243</v>
      </c>
      <c r="B227" s="145" t="s">
        <v>124</v>
      </c>
      <c r="C227" s="147" t="s">
        <v>320</v>
      </c>
      <c r="D227" s="80">
        <f>D228+D231</f>
        <v>383860002.61000001</v>
      </c>
      <c r="E227" s="80">
        <f>E228+E231</f>
        <v>353880230.59999996</v>
      </c>
      <c r="F227" s="80">
        <f t="shared" si="29"/>
        <v>29979772.01000005</v>
      </c>
    </row>
    <row r="228" spans="1:6" ht="18.600000000000001" customHeight="1" x14ac:dyDescent="0.2">
      <c r="A228" s="79" t="s">
        <v>244</v>
      </c>
      <c r="B228" s="145" t="s">
        <v>124</v>
      </c>
      <c r="C228" s="147" t="s">
        <v>321</v>
      </c>
      <c r="D228" s="80">
        <f>D229+D230</f>
        <v>383593436.19</v>
      </c>
      <c r="E228" s="80">
        <f>E229+E230</f>
        <v>353702512.58999997</v>
      </c>
      <c r="F228" s="80">
        <f t="shared" si="29"/>
        <v>29890923.600000024</v>
      </c>
    </row>
    <row r="229" spans="1:6" ht="57.75" customHeight="1" x14ac:dyDescent="0.2">
      <c r="A229" s="79" t="s">
        <v>285</v>
      </c>
      <c r="B229" s="145" t="s">
        <v>124</v>
      </c>
      <c r="C229" s="147" t="s">
        <v>322</v>
      </c>
      <c r="D229" s="80">
        <f>D242+D247+D252</f>
        <v>350287940.36000001</v>
      </c>
      <c r="E229" s="80">
        <f>E242+E247+E252</f>
        <v>322355103.56999999</v>
      </c>
      <c r="F229" s="80">
        <f t="shared" si="29"/>
        <v>27932836.790000021</v>
      </c>
    </row>
    <row r="230" spans="1:6" ht="24" customHeight="1" x14ac:dyDescent="0.2">
      <c r="A230" s="79" t="s">
        <v>245</v>
      </c>
      <c r="B230" s="145" t="s">
        <v>124</v>
      </c>
      <c r="C230" s="147" t="s">
        <v>323</v>
      </c>
      <c r="D230" s="80">
        <f>D243+D248+D253+D257</f>
        <v>33305495.830000002</v>
      </c>
      <c r="E230" s="80">
        <f>E243+E248+E253+E257</f>
        <v>31347409.020000003</v>
      </c>
      <c r="F230" s="80">
        <f t="shared" si="29"/>
        <v>1958086.8099999987</v>
      </c>
    </row>
    <row r="231" spans="1:6" ht="57" customHeight="1" x14ac:dyDescent="0.2">
      <c r="A231" s="79" t="s">
        <v>733</v>
      </c>
      <c r="B231" s="145" t="s">
        <v>124</v>
      </c>
      <c r="C231" s="147" t="s">
        <v>324</v>
      </c>
      <c r="D231" s="80">
        <f>D232</f>
        <v>266566.42</v>
      </c>
      <c r="E231" s="80">
        <f>E232</f>
        <v>177718.01</v>
      </c>
      <c r="F231" s="80">
        <f t="shared" si="29"/>
        <v>88848.409999999974</v>
      </c>
    </row>
    <row r="232" spans="1:6" ht="22.9" customHeight="1" x14ac:dyDescent="0.2">
      <c r="A232" s="79" t="s">
        <v>325</v>
      </c>
      <c r="B232" s="145" t="s">
        <v>124</v>
      </c>
      <c r="C232" s="147" t="s">
        <v>326</v>
      </c>
      <c r="D232" s="80">
        <f>D271</f>
        <v>266566.42</v>
      </c>
      <c r="E232" s="80">
        <f>E271</f>
        <v>177718.01</v>
      </c>
      <c r="F232" s="80">
        <f t="shared" si="29"/>
        <v>88848.409999999974</v>
      </c>
    </row>
    <row r="233" spans="1:6" ht="13.15" customHeight="1" x14ac:dyDescent="0.2">
      <c r="A233" s="79" t="s">
        <v>154</v>
      </c>
      <c r="B233" s="145" t="s">
        <v>124</v>
      </c>
      <c r="C233" s="147" t="s">
        <v>327</v>
      </c>
      <c r="D233" s="80">
        <f>D234</f>
        <v>16119.32</v>
      </c>
      <c r="E233" s="80">
        <f>E234</f>
        <v>10757.97</v>
      </c>
      <c r="F233" s="80">
        <f t="shared" si="29"/>
        <v>5361.35</v>
      </c>
    </row>
    <row r="234" spans="1:6" ht="13.9" customHeight="1" x14ac:dyDescent="0.2">
      <c r="A234" s="79" t="s">
        <v>160</v>
      </c>
      <c r="B234" s="145" t="s">
        <v>124</v>
      </c>
      <c r="C234" s="147" t="s">
        <v>328</v>
      </c>
      <c r="D234" s="80">
        <f>D235</f>
        <v>16119.32</v>
      </c>
      <c r="E234" s="80">
        <f>E235</f>
        <v>10757.97</v>
      </c>
      <c r="F234" s="80">
        <f t="shared" si="29"/>
        <v>5361.35</v>
      </c>
    </row>
    <row r="235" spans="1:6" ht="15" customHeight="1" x14ac:dyDescent="0.2">
      <c r="A235" s="79" t="s">
        <v>166</v>
      </c>
      <c r="B235" s="145" t="s">
        <v>124</v>
      </c>
      <c r="C235" s="147" t="s">
        <v>646</v>
      </c>
      <c r="D235" s="80">
        <f>D274</f>
        <v>16119.32</v>
      </c>
      <c r="E235" s="80">
        <f>E274</f>
        <v>10757.97</v>
      </c>
      <c r="F235" s="80">
        <f>D235-E235</f>
        <v>5361.35</v>
      </c>
    </row>
    <row r="236" spans="1:6" x14ac:dyDescent="0.2">
      <c r="A236" s="75" t="s">
        <v>329</v>
      </c>
      <c r="B236" s="76" t="s">
        <v>124</v>
      </c>
      <c r="C236" s="77" t="s">
        <v>330</v>
      </c>
      <c r="D236" s="126">
        <f>D240+D237</f>
        <v>105280665.54000001</v>
      </c>
      <c r="E236" s="126">
        <f>E240+E237</f>
        <v>96644423.200000003</v>
      </c>
      <c r="F236" s="126">
        <f>D236-E236</f>
        <v>8636242.3400000036</v>
      </c>
    </row>
    <row r="237" spans="1:6" ht="33.75" x14ac:dyDescent="0.2">
      <c r="A237" s="79" t="s">
        <v>146</v>
      </c>
      <c r="B237" s="145" t="s">
        <v>124</v>
      </c>
      <c r="C237" s="147" t="s">
        <v>944</v>
      </c>
      <c r="D237" s="80">
        <f>D238</f>
        <v>15000</v>
      </c>
      <c r="E237" s="80">
        <f>E238</f>
        <v>15000</v>
      </c>
      <c r="F237" s="80">
        <f>D237-E237</f>
        <v>0</v>
      </c>
    </row>
    <row r="238" spans="1:6" ht="33.75" x14ac:dyDescent="0.2">
      <c r="A238" s="79" t="s">
        <v>148</v>
      </c>
      <c r="B238" s="145" t="s">
        <v>124</v>
      </c>
      <c r="C238" s="147" t="s">
        <v>945</v>
      </c>
      <c r="D238" s="80">
        <f>D239</f>
        <v>15000</v>
      </c>
      <c r="E238" s="80">
        <f>E239</f>
        <v>15000</v>
      </c>
      <c r="F238" s="80">
        <f>D238-E238</f>
        <v>0</v>
      </c>
    </row>
    <row r="239" spans="1:6" x14ac:dyDescent="0.2">
      <c r="A239" s="79" t="s">
        <v>152</v>
      </c>
      <c r="B239" s="145" t="s">
        <v>124</v>
      </c>
      <c r="C239" s="147" t="s">
        <v>946</v>
      </c>
      <c r="D239" s="80">
        <v>15000</v>
      </c>
      <c r="E239" s="80">
        <v>15000</v>
      </c>
      <c r="F239" s="80">
        <f>D239-E239</f>
        <v>0</v>
      </c>
    </row>
    <row r="240" spans="1:6" ht="37.5" customHeight="1" x14ac:dyDescent="0.2">
      <c r="A240" s="79" t="s">
        <v>243</v>
      </c>
      <c r="B240" s="145" t="s">
        <v>124</v>
      </c>
      <c r="C240" s="147" t="s">
        <v>331</v>
      </c>
      <c r="D240" s="80">
        <f>D241</f>
        <v>105265665.54000001</v>
      </c>
      <c r="E240" s="80">
        <f t="shared" ref="E240" si="38">E241</f>
        <v>96629423.200000003</v>
      </c>
      <c r="F240" s="80">
        <f t="shared" si="29"/>
        <v>8636242.3400000036</v>
      </c>
    </row>
    <row r="241" spans="1:6" ht="16.149999999999999" customHeight="1" x14ac:dyDescent="0.2">
      <c r="A241" s="79" t="s">
        <v>244</v>
      </c>
      <c r="B241" s="145" t="s">
        <v>124</v>
      </c>
      <c r="C241" s="147" t="s">
        <v>332</v>
      </c>
      <c r="D241" s="80">
        <f>D242+D243</f>
        <v>105265665.54000001</v>
      </c>
      <c r="E241" s="80">
        <f t="shared" ref="E241" si="39">E242+E243</f>
        <v>96629423.200000003</v>
      </c>
      <c r="F241" s="80">
        <f t="shared" si="29"/>
        <v>8636242.3400000036</v>
      </c>
    </row>
    <row r="242" spans="1:6" ht="60.75" customHeight="1" x14ac:dyDescent="0.2">
      <c r="A242" s="79" t="s">
        <v>285</v>
      </c>
      <c r="B242" s="145" t="s">
        <v>124</v>
      </c>
      <c r="C242" s="147" t="s">
        <v>333</v>
      </c>
      <c r="D242" s="154">
        <v>100551416.09</v>
      </c>
      <c r="E242" s="153">
        <v>91951113.950000003</v>
      </c>
      <c r="F242" s="80">
        <f t="shared" si="29"/>
        <v>8600302.1400000006</v>
      </c>
    </row>
    <row r="243" spans="1:6" ht="22.15" customHeight="1" x14ac:dyDescent="0.2">
      <c r="A243" s="79" t="s">
        <v>245</v>
      </c>
      <c r="B243" s="145" t="s">
        <v>124</v>
      </c>
      <c r="C243" s="147" t="s">
        <v>334</v>
      </c>
      <c r="D243" s="153">
        <v>4714249.45</v>
      </c>
      <c r="E243" s="153">
        <v>4678309.25</v>
      </c>
      <c r="F243" s="80">
        <f t="shared" si="29"/>
        <v>35940.200000000186</v>
      </c>
    </row>
    <row r="244" spans="1:6" ht="16.149999999999999" customHeight="1" x14ac:dyDescent="0.2">
      <c r="A244" s="75" t="s">
        <v>335</v>
      </c>
      <c r="B244" s="76" t="s">
        <v>124</v>
      </c>
      <c r="C244" s="77" t="s">
        <v>336</v>
      </c>
      <c r="D244" s="126">
        <f>D245</f>
        <v>213007471.31</v>
      </c>
      <c r="E244" s="126">
        <f t="shared" ref="E244:E245" si="40">E245</f>
        <v>193862100.38</v>
      </c>
      <c r="F244" s="126">
        <f t="shared" si="29"/>
        <v>19145370.930000007</v>
      </c>
    </row>
    <row r="245" spans="1:6" ht="37.5" customHeight="1" x14ac:dyDescent="0.2">
      <c r="A245" s="79" t="s">
        <v>243</v>
      </c>
      <c r="B245" s="145" t="s">
        <v>124</v>
      </c>
      <c r="C245" s="147" t="s">
        <v>337</v>
      </c>
      <c r="D245" s="80">
        <f>D246</f>
        <v>213007471.31</v>
      </c>
      <c r="E245" s="80">
        <f t="shared" si="40"/>
        <v>193862100.38</v>
      </c>
      <c r="F245" s="80">
        <f t="shared" ref="F245:F326" si="41">D245-E245</f>
        <v>19145370.930000007</v>
      </c>
    </row>
    <row r="246" spans="1:6" ht="16.899999999999999" customHeight="1" x14ac:dyDescent="0.2">
      <c r="A246" s="79" t="s">
        <v>244</v>
      </c>
      <c r="B246" s="145" t="s">
        <v>124</v>
      </c>
      <c r="C246" s="147" t="s">
        <v>338</v>
      </c>
      <c r="D246" s="80">
        <f>D247+D248</f>
        <v>213007471.31</v>
      </c>
      <c r="E246" s="80">
        <f t="shared" ref="E246" si="42">E247+E248</f>
        <v>193862100.38</v>
      </c>
      <c r="F246" s="80">
        <f t="shared" si="41"/>
        <v>19145370.930000007</v>
      </c>
    </row>
    <row r="247" spans="1:6" ht="62.25" customHeight="1" x14ac:dyDescent="0.2">
      <c r="A247" s="79" t="s">
        <v>285</v>
      </c>
      <c r="B247" s="145" t="s">
        <v>124</v>
      </c>
      <c r="C247" s="147" t="s">
        <v>339</v>
      </c>
      <c r="D247" s="153">
        <v>188006377.16999999</v>
      </c>
      <c r="E247" s="153">
        <v>170739406.24000001</v>
      </c>
      <c r="F247" s="80">
        <f t="shared" si="41"/>
        <v>17266970.929999977</v>
      </c>
    </row>
    <row r="248" spans="1:6" ht="24" customHeight="1" x14ac:dyDescent="0.2">
      <c r="A248" s="79" t="s">
        <v>245</v>
      </c>
      <c r="B248" s="145" t="s">
        <v>124</v>
      </c>
      <c r="C248" s="147" t="s">
        <v>340</v>
      </c>
      <c r="D248" s="153">
        <v>25001094.140000001</v>
      </c>
      <c r="E248" s="153">
        <v>23122694.140000001</v>
      </c>
      <c r="F248" s="80">
        <f t="shared" si="41"/>
        <v>1878400</v>
      </c>
    </row>
    <row r="249" spans="1:6" ht="16.149999999999999" customHeight="1" x14ac:dyDescent="0.2">
      <c r="A249" s="75" t="s">
        <v>341</v>
      </c>
      <c r="B249" s="76" t="s">
        <v>124</v>
      </c>
      <c r="C249" s="77" t="s">
        <v>342</v>
      </c>
      <c r="D249" s="126">
        <f>D250</f>
        <v>64202707.990000002</v>
      </c>
      <c r="E249" s="126">
        <f t="shared" ref="E249" si="43">E250</f>
        <v>62099397.660000004</v>
      </c>
      <c r="F249" s="126">
        <f t="shared" si="41"/>
        <v>2103310.3299999982</v>
      </c>
    </row>
    <row r="250" spans="1:6" ht="35.450000000000003" customHeight="1" x14ac:dyDescent="0.2">
      <c r="A250" s="79" t="s">
        <v>243</v>
      </c>
      <c r="B250" s="145" t="s">
        <v>124</v>
      </c>
      <c r="C250" s="147" t="s">
        <v>343</v>
      </c>
      <c r="D250" s="80">
        <f>D251</f>
        <v>64202707.990000002</v>
      </c>
      <c r="E250" s="80">
        <f>E251</f>
        <v>62099397.660000004</v>
      </c>
      <c r="F250" s="80">
        <f t="shared" si="41"/>
        <v>2103310.3299999982</v>
      </c>
    </row>
    <row r="251" spans="1:6" ht="15" customHeight="1" x14ac:dyDescent="0.2">
      <c r="A251" s="79" t="s">
        <v>244</v>
      </c>
      <c r="B251" s="145" t="s">
        <v>124</v>
      </c>
      <c r="C251" s="147" t="s">
        <v>344</v>
      </c>
      <c r="D251" s="80">
        <f>D252+D253</f>
        <v>64202707.990000002</v>
      </c>
      <c r="E251" s="80">
        <f>E252+E253</f>
        <v>62099397.660000004</v>
      </c>
      <c r="F251" s="80">
        <f t="shared" si="41"/>
        <v>2103310.3299999982</v>
      </c>
    </row>
    <row r="252" spans="1:6" ht="61.5" customHeight="1" x14ac:dyDescent="0.2">
      <c r="A252" s="79" t="s">
        <v>285</v>
      </c>
      <c r="B252" s="145" t="s">
        <v>124</v>
      </c>
      <c r="C252" s="147" t="s">
        <v>345</v>
      </c>
      <c r="D252" s="153">
        <v>61730147.100000001</v>
      </c>
      <c r="E252" s="153">
        <v>59664583.380000003</v>
      </c>
      <c r="F252" s="80">
        <f t="shared" si="41"/>
        <v>2065563.7199999988</v>
      </c>
    </row>
    <row r="253" spans="1:6" ht="22.15" customHeight="1" x14ac:dyDescent="0.2">
      <c r="A253" s="79" t="s">
        <v>245</v>
      </c>
      <c r="B253" s="145" t="s">
        <v>124</v>
      </c>
      <c r="C253" s="147" t="s">
        <v>346</v>
      </c>
      <c r="D253" s="80">
        <v>2472560.89</v>
      </c>
      <c r="E253" s="80">
        <v>2434814.2799999998</v>
      </c>
      <c r="F253" s="80">
        <f>D253-E253</f>
        <v>37746.610000000335</v>
      </c>
    </row>
    <row r="254" spans="1:6" x14ac:dyDescent="0.2">
      <c r="A254" s="75" t="s">
        <v>347</v>
      </c>
      <c r="B254" s="76" t="s">
        <v>124</v>
      </c>
      <c r="C254" s="77" t="s">
        <v>348</v>
      </c>
      <c r="D254" s="126">
        <f t="shared" ref="D254:E255" si="44">D255</f>
        <v>1117591.3500000001</v>
      </c>
      <c r="E254" s="126">
        <f t="shared" si="44"/>
        <v>1111591.3500000001</v>
      </c>
      <c r="F254" s="126">
        <f t="shared" si="41"/>
        <v>6000</v>
      </c>
    </row>
    <row r="255" spans="1:6" ht="40.5" customHeight="1" x14ac:dyDescent="0.2">
      <c r="A255" s="79" t="s">
        <v>243</v>
      </c>
      <c r="B255" s="145" t="s">
        <v>124</v>
      </c>
      <c r="C255" s="147" t="s">
        <v>349</v>
      </c>
      <c r="D255" s="80">
        <f t="shared" si="44"/>
        <v>1117591.3500000001</v>
      </c>
      <c r="E255" s="80">
        <f t="shared" si="44"/>
        <v>1111591.3500000001</v>
      </c>
      <c r="F255" s="80">
        <f t="shared" si="41"/>
        <v>6000</v>
      </c>
    </row>
    <row r="256" spans="1:6" ht="16.899999999999999" customHeight="1" x14ac:dyDescent="0.2">
      <c r="A256" s="79" t="s">
        <v>244</v>
      </c>
      <c r="B256" s="145" t="s">
        <v>124</v>
      </c>
      <c r="C256" s="147" t="s">
        <v>350</v>
      </c>
      <c r="D256" s="80">
        <f>D257</f>
        <v>1117591.3500000001</v>
      </c>
      <c r="E256" s="80">
        <f>E257</f>
        <v>1111591.3500000001</v>
      </c>
      <c r="F256" s="80">
        <f>D256-E256</f>
        <v>6000</v>
      </c>
    </row>
    <row r="257" spans="1:6" ht="23.45" customHeight="1" x14ac:dyDescent="0.2">
      <c r="A257" s="79" t="s">
        <v>245</v>
      </c>
      <c r="B257" s="145" t="s">
        <v>124</v>
      </c>
      <c r="C257" s="147" t="s">
        <v>351</v>
      </c>
      <c r="D257" s="80">
        <v>1117591.3500000001</v>
      </c>
      <c r="E257" s="80">
        <v>1111591.3500000001</v>
      </c>
      <c r="F257" s="80">
        <f t="shared" si="41"/>
        <v>6000</v>
      </c>
    </row>
    <row r="258" spans="1:6" ht="16.149999999999999" customHeight="1" x14ac:dyDescent="0.2">
      <c r="A258" s="75" t="s">
        <v>352</v>
      </c>
      <c r="B258" s="76" t="s">
        <v>124</v>
      </c>
      <c r="C258" s="77" t="s">
        <v>353</v>
      </c>
      <c r="D258" s="126">
        <f>D259+D264+D269+D272</f>
        <v>7741262.2699999996</v>
      </c>
      <c r="E258" s="126">
        <f>E259+E264+E269+E272</f>
        <v>6555060.1200000001</v>
      </c>
      <c r="F258" s="126">
        <f t="shared" si="41"/>
        <v>1186202.1499999994</v>
      </c>
    </row>
    <row r="259" spans="1:6" ht="69" customHeight="1" x14ac:dyDescent="0.2">
      <c r="A259" s="79" t="s">
        <v>128</v>
      </c>
      <c r="B259" s="145" t="s">
        <v>124</v>
      </c>
      <c r="C259" s="147" t="s">
        <v>354</v>
      </c>
      <c r="D259" s="80">
        <f>D260</f>
        <v>7081063.0599999996</v>
      </c>
      <c r="E259" s="80">
        <f t="shared" ref="E259" si="45">E260</f>
        <v>6006948.9700000007</v>
      </c>
      <c r="F259" s="80">
        <f t="shared" si="41"/>
        <v>1074114.0899999989</v>
      </c>
    </row>
    <row r="260" spans="1:6" ht="23.45" customHeight="1" x14ac:dyDescent="0.2">
      <c r="A260" s="79" t="s">
        <v>138</v>
      </c>
      <c r="B260" s="145" t="s">
        <v>124</v>
      </c>
      <c r="C260" s="147" t="s">
        <v>355</v>
      </c>
      <c r="D260" s="80">
        <f>D261+D262+D263</f>
        <v>7081063.0599999996</v>
      </c>
      <c r="E260" s="80">
        <f>E261+E262+E263</f>
        <v>6006948.9700000007</v>
      </c>
      <c r="F260" s="80">
        <f t="shared" si="41"/>
        <v>1074114.0899999989</v>
      </c>
    </row>
    <row r="261" spans="1:6" ht="24.6" customHeight="1" x14ac:dyDescent="0.2">
      <c r="A261" s="79" t="s">
        <v>140</v>
      </c>
      <c r="B261" s="145" t="s">
        <v>124</v>
      </c>
      <c r="C261" s="147" t="s">
        <v>356</v>
      </c>
      <c r="D261" s="153">
        <v>5267554.22</v>
      </c>
      <c r="E261" s="153">
        <v>4542002.66</v>
      </c>
      <c r="F261" s="80">
        <f t="shared" si="41"/>
        <v>725551.55999999959</v>
      </c>
    </row>
    <row r="262" spans="1:6" ht="35.450000000000003" customHeight="1" x14ac:dyDescent="0.2">
      <c r="A262" s="79" t="s">
        <v>142</v>
      </c>
      <c r="B262" s="145" t="s">
        <v>124</v>
      </c>
      <c r="C262" s="147" t="s">
        <v>357</v>
      </c>
      <c r="D262" s="153">
        <v>78246.759999999995</v>
      </c>
      <c r="E262" s="153">
        <v>62629.53</v>
      </c>
      <c r="F262" s="80">
        <f t="shared" si="41"/>
        <v>15617.229999999996</v>
      </c>
    </row>
    <row r="263" spans="1:6" ht="45" customHeight="1" x14ac:dyDescent="0.2">
      <c r="A263" s="79" t="s">
        <v>144</v>
      </c>
      <c r="B263" s="145" t="s">
        <v>124</v>
      </c>
      <c r="C263" s="147" t="s">
        <v>358</v>
      </c>
      <c r="D263" s="80">
        <v>1735262.08</v>
      </c>
      <c r="E263" s="153">
        <v>1402316.78</v>
      </c>
      <c r="F263" s="80">
        <f t="shared" si="41"/>
        <v>332945.30000000005</v>
      </c>
    </row>
    <row r="264" spans="1:6" ht="26.45" customHeight="1" x14ac:dyDescent="0.2">
      <c r="A264" s="79" t="s">
        <v>146</v>
      </c>
      <c r="B264" s="145" t="s">
        <v>124</v>
      </c>
      <c r="C264" s="147" t="s">
        <v>359</v>
      </c>
      <c r="D264" s="80">
        <f>D265</f>
        <v>377513.47000000003</v>
      </c>
      <c r="E264" s="80">
        <f>E265</f>
        <v>359635.17000000004</v>
      </c>
      <c r="F264" s="80">
        <f t="shared" si="41"/>
        <v>17878.299999999988</v>
      </c>
    </row>
    <row r="265" spans="1:6" ht="34.5" customHeight="1" x14ac:dyDescent="0.2">
      <c r="A265" s="79" t="s">
        <v>148</v>
      </c>
      <c r="B265" s="145" t="s">
        <v>124</v>
      </c>
      <c r="C265" s="147" t="s">
        <v>360</v>
      </c>
      <c r="D265" s="80">
        <f>D266+D267+D268</f>
        <v>377513.47000000003</v>
      </c>
      <c r="E265" s="80">
        <f>E266+E267+E268</f>
        <v>359635.17000000004</v>
      </c>
      <c r="F265" s="80">
        <f t="shared" si="41"/>
        <v>17878.299999999988</v>
      </c>
    </row>
    <row r="266" spans="1:6" ht="34.5" customHeight="1" x14ac:dyDescent="0.2">
      <c r="A266" s="79" t="s">
        <v>150</v>
      </c>
      <c r="B266" s="145" t="s">
        <v>124</v>
      </c>
      <c r="C266" s="147" t="s">
        <v>361</v>
      </c>
      <c r="D266" s="80">
        <v>59245.45</v>
      </c>
      <c r="E266" s="80">
        <v>48237.61</v>
      </c>
      <c r="F266" s="80">
        <f>D266-E266</f>
        <v>11007.839999999997</v>
      </c>
    </row>
    <row r="267" spans="1:6" ht="34.5" customHeight="1" x14ac:dyDescent="0.2">
      <c r="A267" s="79" t="s">
        <v>950</v>
      </c>
      <c r="B267" s="145" t="s">
        <v>124</v>
      </c>
      <c r="C267" s="147" t="s">
        <v>947</v>
      </c>
      <c r="D267" s="159">
        <v>282029.84000000003</v>
      </c>
      <c r="E267" s="158">
        <v>282029.84000000003</v>
      </c>
      <c r="F267" s="80">
        <f>D267-E267</f>
        <v>0</v>
      </c>
    </row>
    <row r="268" spans="1:6" ht="15" customHeight="1" x14ac:dyDescent="0.2">
      <c r="A268" s="79" t="s">
        <v>152</v>
      </c>
      <c r="B268" s="145" t="s">
        <v>124</v>
      </c>
      <c r="C268" s="147" t="s">
        <v>362</v>
      </c>
      <c r="D268" s="153">
        <v>36238.18</v>
      </c>
      <c r="E268" s="153">
        <v>29367.72</v>
      </c>
      <c r="F268" s="80">
        <f t="shared" si="41"/>
        <v>6870.4599999999991</v>
      </c>
    </row>
    <row r="269" spans="1:6" ht="36.75" customHeight="1" x14ac:dyDescent="0.2">
      <c r="A269" s="79" t="s">
        <v>243</v>
      </c>
      <c r="B269" s="145" t="s">
        <v>124</v>
      </c>
      <c r="C269" s="147" t="s">
        <v>363</v>
      </c>
      <c r="D269" s="80">
        <f>D270</f>
        <v>266566.42</v>
      </c>
      <c r="E269" s="80">
        <f>E270</f>
        <v>177718.01</v>
      </c>
      <c r="F269" s="80">
        <f t="shared" si="41"/>
        <v>88848.409999999974</v>
      </c>
    </row>
    <row r="270" spans="1:6" ht="57.6" customHeight="1" x14ac:dyDescent="0.2">
      <c r="A270" s="79" t="s">
        <v>733</v>
      </c>
      <c r="B270" s="145" t="s">
        <v>124</v>
      </c>
      <c r="C270" s="147" t="s">
        <v>364</v>
      </c>
      <c r="D270" s="80">
        <f>D271</f>
        <v>266566.42</v>
      </c>
      <c r="E270" s="80">
        <f>E271</f>
        <v>177718.01</v>
      </c>
      <c r="F270" s="80">
        <f t="shared" si="41"/>
        <v>88848.409999999974</v>
      </c>
    </row>
    <row r="271" spans="1:6" ht="27" customHeight="1" x14ac:dyDescent="0.2">
      <c r="A271" s="79" t="s">
        <v>325</v>
      </c>
      <c r="B271" s="145" t="s">
        <v>124</v>
      </c>
      <c r="C271" s="147" t="s">
        <v>790</v>
      </c>
      <c r="D271" s="80">
        <v>266566.42</v>
      </c>
      <c r="E271" s="153">
        <v>177718.01</v>
      </c>
      <c r="F271" s="80">
        <f t="shared" si="41"/>
        <v>88848.409999999974</v>
      </c>
    </row>
    <row r="272" spans="1:6" ht="15.6" customHeight="1" x14ac:dyDescent="0.2">
      <c r="A272" s="79" t="s">
        <v>154</v>
      </c>
      <c r="B272" s="145" t="s">
        <v>124</v>
      </c>
      <c r="C272" s="147" t="s">
        <v>365</v>
      </c>
      <c r="D272" s="80">
        <f>D273</f>
        <v>16119.32</v>
      </c>
      <c r="E272" s="80">
        <f>E274</f>
        <v>10757.97</v>
      </c>
      <c r="F272" s="80">
        <f t="shared" si="41"/>
        <v>5361.35</v>
      </c>
    </row>
    <row r="273" spans="1:7" ht="16.899999999999999" customHeight="1" x14ac:dyDescent="0.2">
      <c r="A273" s="79" t="s">
        <v>160</v>
      </c>
      <c r="B273" s="145" t="s">
        <v>124</v>
      </c>
      <c r="C273" s="147" t="s">
        <v>366</v>
      </c>
      <c r="D273" s="80">
        <f>D274</f>
        <v>16119.32</v>
      </c>
      <c r="E273" s="80">
        <f>E274</f>
        <v>10757.97</v>
      </c>
      <c r="F273" s="80">
        <f t="shared" si="41"/>
        <v>5361.35</v>
      </c>
    </row>
    <row r="274" spans="1:7" ht="15" customHeight="1" x14ac:dyDescent="0.2">
      <c r="A274" s="79" t="s">
        <v>166</v>
      </c>
      <c r="B274" s="145" t="s">
        <v>124</v>
      </c>
      <c r="C274" s="147" t="s">
        <v>632</v>
      </c>
      <c r="D274" s="80">
        <v>16119.32</v>
      </c>
      <c r="E274" s="80">
        <v>10757.97</v>
      </c>
      <c r="F274" s="80">
        <f t="shared" si="41"/>
        <v>5361.35</v>
      </c>
    </row>
    <row r="275" spans="1:7" ht="17.25" customHeight="1" x14ac:dyDescent="0.2">
      <c r="A275" s="75" t="s">
        <v>367</v>
      </c>
      <c r="B275" s="76" t="s">
        <v>124</v>
      </c>
      <c r="C275" s="77" t="s">
        <v>368</v>
      </c>
      <c r="D275" s="126">
        <f>D292+D305</f>
        <v>69776642.969999999</v>
      </c>
      <c r="E275" s="126">
        <f>E292+E305</f>
        <v>64320857.340000004</v>
      </c>
      <c r="F275" s="126">
        <f>F292+F305</f>
        <v>5455785.6299999971</v>
      </c>
      <c r="G275" s="81"/>
    </row>
    <row r="276" spans="1:7" ht="67.5" x14ac:dyDescent="0.2">
      <c r="A276" s="79" t="s">
        <v>128</v>
      </c>
      <c r="B276" s="145" t="s">
        <v>124</v>
      </c>
      <c r="C276" s="147" t="s">
        <v>818</v>
      </c>
      <c r="D276" s="80">
        <f>D277</f>
        <v>14371</v>
      </c>
      <c r="E276" s="80">
        <f t="shared" ref="E276:F276" si="46">E277</f>
        <v>13771</v>
      </c>
      <c r="F276" s="80">
        <f t="shared" si="46"/>
        <v>600</v>
      </c>
      <c r="G276" s="81"/>
    </row>
    <row r="277" spans="1:7" ht="28.5" customHeight="1" x14ac:dyDescent="0.2">
      <c r="A277" s="79" t="s">
        <v>138</v>
      </c>
      <c r="B277" s="145" t="s">
        <v>124</v>
      </c>
      <c r="C277" s="147" t="s">
        <v>819</v>
      </c>
      <c r="D277" s="80">
        <f>D278+D279</f>
        <v>14371</v>
      </c>
      <c r="E277" s="80">
        <f t="shared" ref="E277:F277" si="47">E278+E279</f>
        <v>13771</v>
      </c>
      <c r="F277" s="80">
        <f t="shared" si="47"/>
        <v>600</v>
      </c>
      <c r="G277" s="81"/>
    </row>
    <row r="278" spans="1:7" ht="33.75" x14ac:dyDescent="0.2">
      <c r="A278" s="79" t="s">
        <v>142</v>
      </c>
      <c r="B278" s="145" t="s">
        <v>124</v>
      </c>
      <c r="C278" s="147" t="s">
        <v>820</v>
      </c>
      <c r="D278" s="80">
        <f>D308</f>
        <v>9821</v>
      </c>
      <c r="E278" s="80">
        <f>E308</f>
        <v>9821</v>
      </c>
      <c r="F278" s="80">
        <f>F308</f>
        <v>0</v>
      </c>
      <c r="G278" s="81"/>
    </row>
    <row r="279" spans="1:7" ht="56.25" x14ac:dyDescent="0.2">
      <c r="A279" s="79" t="s">
        <v>220</v>
      </c>
      <c r="B279" s="145" t="s">
        <v>124</v>
      </c>
      <c r="C279" s="147" t="s">
        <v>989</v>
      </c>
      <c r="D279" s="80">
        <f>D309</f>
        <v>4550</v>
      </c>
      <c r="E279" s="80">
        <f t="shared" ref="E279:F279" si="48">E309</f>
        <v>3950</v>
      </c>
      <c r="F279" s="80">
        <f t="shared" si="48"/>
        <v>600</v>
      </c>
      <c r="G279" s="81"/>
    </row>
    <row r="280" spans="1:7" ht="23.45" customHeight="1" x14ac:dyDescent="0.2">
      <c r="A280" s="79" t="s">
        <v>146</v>
      </c>
      <c r="B280" s="145" t="s">
        <v>124</v>
      </c>
      <c r="C280" s="147" t="s">
        <v>369</v>
      </c>
      <c r="D280" s="80">
        <f>D281</f>
        <v>170829</v>
      </c>
      <c r="E280" s="80">
        <f>E281</f>
        <v>139445.16999999998</v>
      </c>
      <c r="F280" s="80">
        <f t="shared" si="41"/>
        <v>31383.830000000016</v>
      </c>
    </row>
    <row r="281" spans="1:7" ht="36" customHeight="1" x14ac:dyDescent="0.2">
      <c r="A281" s="79" t="s">
        <v>148</v>
      </c>
      <c r="B281" s="145" t="s">
        <v>124</v>
      </c>
      <c r="C281" s="147" t="s">
        <v>370</v>
      </c>
      <c r="D281" s="80">
        <f>D282</f>
        <v>170829</v>
      </c>
      <c r="E281" s="80">
        <f>E282</f>
        <v>139445.16999999998</v>
      </c>
      <c r="F281" s="80">
        <f t="shared" si="41"/>
        <v>31383.830000000016</v>
      </c>
    </row>
    <row r="282" spans="1:7" ht="15" customHeight="1" x14ac:dyDescent="0.2">
      <c r="A282" s="79" t="s">
        <v>152</v>
      </c>
      <c r="B282" s="145" t="s">
        <v>124</v>
      </c>
      <c r="C282" s="147" t="s">
        <v>371</v>
      </c>
      <c r="D282" s="80">
        <f>D295+D312</f>
        <v>170829</v>
      </c>
      <c r="E282" s="80">
        <f>E295+E312</f>
        <v>139445.16999999998</v>
      </c>
      <c r="F282" s="80">
        <f t="shared" si="41"/>
        <v>31383.830000000016</v>
      </c>
    </row>
    <row r="283" spans="1:7" ht="33.75" customHeight="1" x14ac:dyDescent="0.2">
      <c r="A283" s="79" t="s">
        <v>280</v>
      </c>
      <c r="B283" s="145" t="s">
        <v>124</v>
      </c>
      <c r="C283" s="147" t="s">
        <v>753</v>
      </c>
      <c r="D283" s="80">
        <f>D296</f>
        <v>2498307.89</v>
      </c>
      <c r="E283" s="80">
        <f t="shared" ref="E283:F283" si="49">E296</f>
        <v>2498307.89</v>
      </c>
      <c r="F283" s="80">
        <f t="shared" si="49"/>
        <v>0</v>
      </c>
    </row>
    <row r="284" spans="1:7" ht="15" customHeight="1" x14ac:dyDescent="0.2">
      <c r="A284" s="79" t="s">
        <v>281</v>
      </c>
      <c r="B284" s="145" t="s">
        <v>124</v>
      </c>
      <c r="C284" s="147" t="s">
        <v>754</v>
      </c>
      <c r="D284" s="80">
        <f>D297</f>
        <v>2498307.89</v>
      </c>
      <c r="E284" s="80">
        <f t="shared" ref="E284:F284" si="50">E297</f>
        <v>2498307.89</v>
      </c>
      <c r="F284" s="80">
        <f t="shared" si="50"/>
        <v>0</v>
      </c>
    </row>
    <row r="285" spans="1:7" ht="38.25" customHeight="1" x14ac:dyDescent="0.2">
      <c r="A285" s="79" t="s">
        <v>282</v>
      </c>
      <c r="B285" s="145" t="s">
        <v>124</v>
      </c>
      <c r="C285" s="147" t="s">
        <v>755</v>
      </c>
      <c r="D285" s="80">
        <f>D298</f>
        <v>2498307.89</v>
      </c>
      <c r="E285" s="80">
        <f t="shared" ref="E285:F285" si="51">E298</f>
        <v>2498307.89</v>
      </c>
      <c r="F285" s="80">
        <f t="shared" si="51"/>
        <v>0</v>
      </c>
    </row>
    <row r="286" spans="1:7" ht="34.15" customHeight="1" x14ac:dyDescent="0.2">
      <c r="A286" s="79" t="s">
        <v>243</v>
      </c>
      <c r="B286" s="145" t="s">
        <v>124</v>
      </c>
      <c r="C286" s="147" t="s">
        <v>372</v>
      </c>
      <c r="D286" s="80">
        <f>D287+D290</f>
        <v>67093135.079999998</v>
      </c>
      <c r="E286" s="80">
        <f>E287+E290</f>
        <v>61669333.280000001</v>
      </c>
      <c r="F286" s="80">
        <f t="shared" si="41"/>
        <v>5423801.799999997</v>
      </c>
    </row>
    <row r="287" spans="1:7" ht="13.15" customHeight="1" x14ac:dyDescent="0.2">
      <c r="A287" s="79" t="s">
        <v>244</v>
      </c>
      <c r="B287" s="145" t="s">
        <v>124</v>
      </c>
      <c r="C287" s="147" t="s">
        <v>373</v>
      </c>
      <c r="D287" s="80">
        <f>D288+D289</f>
        <v>66885022.859999999</v>
      </c>
      <c r="E287" s="80">
        <f>E288+E289</f>
        <v>61461221.060000002</v>
      </c>
      <c r="F287" s="80">
        <f t="shared" si="41"/>
        <v>5423801.799999997</v>
      </c>
    </row>
    <row r="288" spans="1:7" ht="57.75" customHeight="1" x14ac:dyDescent="0.2">
      <c r="A288" s="79" t="s">
        <v>285</v>
      </c>
      <c r="B288" s="145" t="s">
        <v>124</v>
      </c>
      <c r="C288" s="147" t="s">
        <v>374</v>
      </c>
      <c r="D288" s="80">
        <f>D301</f>
        <v>60622290.119999997</v>
      </c>
      <c r="E288" s="80">
        <f>E301</f>
        <v>55218705.270000003</v>
      </c>
      <c r="F288" s="80">
        <f t="shared" si="41"/>
        <v>5403584.849999994</v>
      </c>
    </row>
    <row r="289" spans="1:6" ht="23.25" customHeight="1" x14ac:dyDescent="0.2">
      <c r="A289" s="79" t="s">
        <v>245</v>
      </c>
      <c r="B289" s="145" t="s">
        <v>124</v>
      </c>
      <c r="C289" s="147" t="s">
        <v>375</v>
      </c>
      <c r="D289" s="80">
        <f>D302+D315</f>
        <v>6262732.7400000002</v>
      </c>
      <c r="E289" s="80">
        <f>E302+E315</f>
        <v>6242515.79</v>
      </c>
      <c r="F289" s="80">
        <f t="shared" si="41"/>
        <v>20216.950000000186</v>
      </c>
    </row>
    <row r="290" spans="1:6" ht="62.25" customHeight="1" x14ac:dyDescent="0.2">
      <c r="A290" s="79" t="s">
        <v>733</v>
      </c>
      <c r="B290" s="145" t="s">
        <v>124</v>
      </c>
      <c r="C290" s="147" t="s">
        <v>376</v>
      </c>
      <c r="D290" s="80">
        <f>D291</f>
        <v>208112.22</v>
      </c>
      <c r="E290" s="80">
        <f>E291</f>
        <v>208112.22</v>
      </c>
      <c r="F290" s="80">
        <f t="shared" si="41"/>
        <v>0</v>
      </c>
    </row>
    <row r="291" spans="1:6" ht="28.5" customHeight="1" x14ac:dyDescent="0.2">
      <c r="A291" s="79" t="s">
        <v>325</v>
      </c>
      <c r="B291" s="145" t="s">
        <v>124</v>
      </c>
      <c r="C291" s="147" t="s">
        <v>377</v>
      </c>
      <c r="D291" s="80">
        <f>D304</f>
        <v>208112.22</v>
      </c>
      <c r="E291" s="80">
        <f>E304</f>
        <v>208112.22</v>
      </c>
      <c r="F291" s="80">
        <f t="shared" si="41"/>
        <v>0</v>
      </c>
    </row>
    <row r="292" spans="1:6" x14ac:dyDescent="0.2">
      <c r="A292" s="75" t="s">
        <v>378</v>
      </c>
      <c r="B292" s="76" t="s">
        <v>124</v>
      </c>
      <c r="C292" s="77" t="s">
        <v>379</v>
      </c>
      <c r="D292" s="126">
        <f>D293+D299+D296</f>
        <v>69302442.969999999</v>
      </c>
      <c r="E292" s="126">
        <f>E293+E299+E296</f>
        <v>63878641.170000002</v>
      </c>
      <c r="F292" s="126">
        <f>F293+F299+F296</f>
        <v>5423801.799999997</v>
      </c>
    </row>
    <row r="293" spans="1:6" ht="25.9" customHeight="1" x14ac:dyDescent="0.2">
      <c r="A293" s="79" t="s">
        <v>146</v>
      </c>
      <c r="B293" s="145" t="s">
        <v>124</v>
      </c>
      <c r="C293" s="147" t="s">
        <v>380</v>
      </c>
      <c r="D293" s="80">
        <f>D294</f>
        <v>50000</v>
      </c>
      <c r="E293" s="80">
        <f>E294</f>
        <v>50000</v>
      </c>
      <c r="F293" s="80">
        <f t="shared" si="41"/>
        <v>0</v>
      </c>
    </row>
    <row r="294" spans="1:6" ht="35.25" customHeight="1" x14ac:dyDescent="0.2">
      <c r="A294" s="79" t="s">
        <v>148</v>
      </c>
      <c r="B294" s="145" t="s">
        <v>124</v>
      </c>
      <c r="C294" s="147" t="s">
        <v>381</v>
      </c>
      <c r="D294" s="80">
        <f>D295</f>
        <v>50000</v>
      </c>
      <c r="E294" s="80">
        <f>E295</f>
        <v>50000</v>
      </c>
      <c r="F294" s="80">
        <f t="shared" si="41"/>
        <v>0</v>
      </c>
    </row>
    <row r="295" spans="1:6" ht="12" customHeight="1" x14ac:dyDescent="0.2">
      <c r="A295" s="79" t="s">
        <v>152</v>
      </c>
      <c r="B295" s="145" t="s">
        <v>124</v>
      </c>
      <c r="C295" s="147" t="s">
        <v>382</v>
      </c>
      <c r="D295" s="80">
        <v>50000</v>
      </c>
      <c r="E295" s="80">
        <v>50000</v>
      </c>
      <c r="F295" s="80">
        <f t="shared" si="41"/>
        <v>0</v>
      </c>
    </row>
    <row r="296" spans="1:6" ht="38.25" customHeight="1" x14ac:dyDescent="0.2">
      <c r="A296" s="79" t="s">
        <v>280</v>
      </c>
      <c r="B296" s="145" t="s">
        <v>124</v>
      </c>
      <c r="C296" s="147" t="s">
        <v>752</v>
      </c>
      <c r="D296" s="80">
        <f>D297</f>
        <v>2498307.89</v>
      </c>
      <c r="E296" s="80">
        <f t="shared" ref="E296:F296" si="52">E297</f>
        <v>2498307.89</v>
      </c>
      <c r="F296" s="80">
        <f t="shared" si="52"/>
        <v>0</v>
      </c>
    </row>
    <row r="297" spans="1:6" ht="13.5" customHeight="1" x14ac:dyDescent="0.2">
      <c r="A297" s="79" t="s">
        <v>281</v>
      </c>
      <c r="B297" s="145" t="s">
        <v>124</v>
      </c>
      <c r="C297" s="147" t="s">
        <v>750</v>
      </c>
      <c r="D297" s="80">
        <f>D298</f>
        <v>2498307.89</v>
      </c>
      <c r="E297" s="80">
        <f>E298</f>
        <v>2498307.89</v>
      </c>
      <c r="F297" s="80">
        <f>D297-E297</f>
        <v>0</v>
      </c>
    </row>
    <row r="298" spans="1:6" ht="37.5" customHeight="1" x14ac:dyDescent="0.2">
      <c r="A298" s="79" t="s">
        <v>282</v>
      </c>
      <c r="B298" s="145" t="s">
        <v>124</v>
      </c>
      <c r="C298" s="147" t="s">
        <v>751</v>
      </c>
      <c r="D298" s="80">
        <v>2498307.89</v>
      </c>
      <c r="E298" s="80">
        <v>2498307.89</v>
      </c>
      <c r="F298" s="80">
        <f>D298-E298</f>
        <v>0</v>
      </c>
    </row>
    <row r="299" spans="1:6" ht="34.15" customHeight="1" x14ac:dyDescent="0.2">
      <c r="A299" s="79" t="s">
        <v>243</v>
      </c>
      <c r="B299" s="145" t="s">
        <v>124</v>
      </c>
      <c r="C299" s="147" t="s">
        <v>383</v>
      </c>
      <c r="D299" s="80">
        <f>D300+D303</f>
        <v>66754135.079999998</v>
      </c>
      <c r="E299" s="80">
        <f>E300+E303</f>
        <v>61330333.280000001</v>
      </c>
      <c r="F299" s="80">
        <f t="shared" si="41"/>
        <v>5423801.799999997</v>
      </c>
    </row>
    <row r="300" spans="1:6" ht="15" customHeight="1" x14ac:dyDescent="0.2">
      <c r="A300" s="79" t="s">
        <v>244</v>
      </c>
      <c r="B300" s="145" t="s">
        <v>124</v>
      </c>
      <c r="C300" s="147" t="s">
        <v>384</v>
      </c>
      <c r="D300" s="153">
        <f>D301+D302</f>
        <v>66546022.859999999</v>
      </c>
      <c r="E300" s="153">
        <f>E301+E302</f>
        <v>61122221.060000002</v>
      </c>
      <c r="F300" s="80">
        <f t="shared" si="41"/>
        <v>5423801.799999997</v>
      </c>
    </row>
    <row r="301" spans="1:6" ht="58.5" customHeight="1" x14ac:dyDescent="0.2">
      <c r="A301" s="79" t="s">
        <v>285</v>
      </c>
      <c r="B301" s="145" t="s">
        <v>124</v>
      </c>
      <c r="C301" s="147" t="s">
        <v>385</v>
      </c>
      <c r="D301" s="153">
        <v>60622290.119999997</v>
      </c>
      <c r="E301" s="80">
        <v>55218705.270000003</v>
      </c>
      <c r="F301" s="80">
        <f t="shared" si="41"/>
        <v>5403584.849999994</v>
      </c>
    </row>
    <row r="302" spans="1:6" ht="23.45" customHeight="1" x14ac:dyDescent="0.2">
      <c r="A302" s="79" t="s">
        <v>245</v>
      </c>
      <c r="B302" s="145" t="s">
        <v>124</v>
      </c>
      <c r="C302" s="147" t="s">
        <v>386</v>
      </c>
      <c r="D302" s="80">
        <v>5923732.7400000002</v>
      </c>
      <c r="E302" s="80">
        <v>5903515.79</v>
      </c>
      <c r="F302" s="80">
        <f t="shared" si="41"/>
        <v>20216.950000000186</v>
      </c>
    </row>
    <row r="303" spans="1:6" ht="58.15" customHeight="1" x14ac:dyDescent="0.2">
      <c r="A303" s="79" t="s">
        <v>733</v>
      </c>
      <c r="B303" s="145" t="s">
        <v>124</v>
      </c>
      <c r="C303" s="147" t="s">
        <v>387</v>
      </c>
      <c r="D303" s="80">
        <f>D304</f>
        <v>208112.22</v>
      </c>
      <c r="E303" s="80">
        <f>E304</f>
        <v>208112.22</v>
      </c>
      <c r="F303" s="80">
        <f t="shared" si="41"/>
        <v>0</v>
      </c>
    </row>
    <row r="304" spans="1:6" ht="28.5" customHeight="1" x14ac:dyDescent="0.2">
      <c r="A304" s="79" t="s">
        <v>940</v>
      </c>
      <c r="B304" s="145" t="s">
        <v>124</v>
      </c>
      <c r="C304" s="147" t="s">
        <v>941</v>
      </c>
      <c r="D304" s="80">
        <v>208112.22</v>
      </c>
      <c r="E304" s="80">
        <v>208112.22</v>
      </c>
      <c r="F304" s="80">
        <f t="shared" si="41"/>
        <v>0</v>
      </c>
    </row>
    <row r="305" spans="1:6" ht="24" customHeight="1" x14ac:dyDescent="0.2">
      <c r="A305" s="75" t="s">
        <v>388</v>
      </c>
      <c r="B305" s="76" t="s">
        <v>124</v>
      </c>
      <c r="C305" s="77" t="s">
        <v>389</v>
      </c>
      <c r="D305" s="126">
        <f>D306+D310+D313</f>
        <v>474200</v>
      </c>
      <c r="E305" s="126">
        <f>E306+E310+E313</f>
        <v>442216.17</v>
      </c>
      <c r="F305" s="126">
        <f t="shared" si="41"/>
        <v>31983.830000000016</v>
      </c>
    </row>
    <row r="306" spans="1:6" ht="67.5" x14ac:dyDescent="0.2">
      <c r="A306" s="79" t="s">
        <v>128</v>
      </c>
      <c r="B306" s="145" t="s">
        <v>124</v>
      </c>
      <c r="C306" s="147" t="s">
        <v>815</v>
      </c>
      <c r="D306" s="80">
        <f>D307</f>
        <v>14371</v>
      </c>
      <c r="E306" s="80">
        <f>E307</f>
        <v>13771</v>
      </c>
      <c r="F306" s="80">
        <f>D306-E306</f>
        <v>600</v>
      </c>
    </row>
    <row r="307" spans="1:6" ht="22.5" x14ac:dyDescent="0.2">
      <c r="A307" s="79" t="s">
        <v>138</v>
      </c>
      <c r="B307" s="145" t="s">
        <v>124</v>
      </c>
      <c r="C307" s="147" t="s">
        <v>816</v>
      </c>
      <c r="D307" s="80">
        <f>D308+D309</f>
        <v>14371</v>
      </c>
      <c r="E307" s="80">
        <f>E308+E309</f>
        <v>13771</v>
      </c>
      <c r="F307" s="80">
        <f>D307-E307</f>
        <v>600</v>
      </c>
    </row>
    <row r="308" spans="1:6" ht="33.75" x14ac:dyDescent="0.2">
      <c r="A308" s="79" t="s">
        <v>142</v>
      </c>
      <c r="B308" s="145" t="s">
        <v>124</v>
      </c>
      <c r="C308" s="147" t="s">
        <v>817</v>
      </c>
      <c r="D308" s="80">
        <v>9821</v>
      </c>
      <c r="E308" s="80">
        <v>9821</v>
      </c>
      <c r="F308" s="80">
        <f>D308-E308</f>
        <v>0</v>
      </c>
    </row>
    <row r="309" spans="1:6" ht="56.25" x14ac:dyDescent="0.2">
      <c r="A309" s="79" t="s">
        <v>220</v>
      </c>
      <c r="B309" s="145" t="s">
        <v>124</v>
      </c>
      <c r="C309" s="147" t="s">
        <v>949</v>
      </c>
      <c r="D309" s="80">
        <v>4550</v>
      </c>
      <c r="E309" s="80">
        <v>3950</v>
      </c>
      <c r="F309" s="80">
        <f>D309-E309</f>
        <v>600</v>
      </c>
    </row>
    <row r="310" spans="1:6" ht="22.9" customHeight="1" x14ac:dyDescent="0.2">
      <c r="A310" s="79" t="s">
        <v>146</v>
      </c>
      <c r="B310" s="145" t="s">
        <v>124</v>
      </c>
      <c r="C310" s="147" t="s">
        <v>631</v>
      </c>
      <c r="D310" s="80">
        <f t="shared" ref="D310:E311" si="53">D311</f>
        <v>120829</v>
      </c>
      <c r="E310" s="80">
        <f t="shared" si="53"/>
        <v>89445.17</v>
      </c>
      <c r="F310" s="80">
        <f t="shared" si="41"/>
        <v>31383.83</v>
      </c>
    </row>
    <row r="311" spans="1:6" ht="33.75" x14ac:dyDescent="0.2">
      <c r="A311" s="79" t="s">
        <v>148</v>
      </c>
      <c r="B311" s="145" t="s">
        <v>124</v>
      </c>
      <c r="C311" s="147" t="s">
        <v>630</v>
      </c>
      <c r="D311" s="80">
        <f t="shared" si="53"/>
        <v>120829</v>
      </c>
      <c r="E311" s="80">
        <f t="shared" si="53"/>
        <v>89445.17</v>
      </c>
      <c r="F311" s="80">
        <f t="shared" si="41"/>
        <v>31383.83</v>
      </c>
    </row>
    <row r="312" spans="1:6" ht="18.600000000000001" customHeight="1" x14ac:dyDescent="0.2">
      <c r="A312" s="79" t="s">
        <v>152</v>
      </c>
      <c r="B312" s="145" t="s">
        <v>124</v>
      </c>
      <c r="C312" s="147" t="s">
        <v>629</v>
      </c>
      <c r="D312" s="80">
        <v>120829</v>
      </c>
      <c r="E312" s="80">
        <v>89445.17</v>
      </c>
      <c r="F312" s="80">
        <f t="shared" si="41"/>
        <v>31383.83</v>
      </c>
    </row>
    <row r="313" spans="1:6" ht="34.5" customHeight="1" x14ac:dyDescent="0.2">
      <c r="A313" s="79" t="s">
        <v>243</v>
      </c>
      <c r="B313" s="145" t="s">
        <v>124</v>
      </c>
      <c r="C313" s="147" t="s">
        <v>805</v>
      </c>
      <c r="D313" s="80">
        <f>D314</f>
        <v>339000</v>
      </c>
      <c r="E313" s="80">
        <f>E314</f>
        <v>339000</v>
      </c>
      <c r="F313" s="80">
        <f>D313-E313</f>
        <v>0</v>
      </c>
    </row>
    <row r="314" spans="1:6" x14ac:dyDescent="0.2">
      <c r="A314" s="79" t="s">
        <v>244</v>
      </c>
      <c r="B314" s="145" t="s">
        <v>124</v>
      </c>
      <c r="C314" s="147" t="s">
        <v>806</v>
      </c>
      <c r="D314" s="80">
        <f>D315</f>
        <v>339000</v>
      </c>
      <c r="E314" s="80">
        <f>E315</f>
        <v>339000</v>
      </c>
      <c r="F314" s="80">
        <f>D314-E314</f>
        <v>0</v>
      </c>
    </row>
    <row r="315" spans="1:6" ht="22.5" x14ac:dyDescent="0.2">
      <c r="A315" s="79" t="s">
        <v>245</v>
      </c>
      <c r="B315" s="145" t="s">
        <v>124</v>
      </c>
      <c r="C315" s="147" t="s">
        <v>807</v>
      </c>
      <c r="D315" s="80">
        <v>339000</v>
      </c>
      <c r="E315" s="80">
        <v>339000</v>
      </c>
      <c r="F315" s="80">
        <f>D315-E315</f>
        <v>0</v>
      </c>
    </row>
    <row r="316" spans="1:6" ht="15.6" customHeight="1" x14ac:dyDescent="0.2">
      <c r="A316" s="75" t="s">
        <v>390</v>
      </c>
      <c r="B316" s="76" t="s">
        <v>124</v>
      </c>
      <c r="C316" s="77" t="s">
        <v>391</v>
      </c>
      <c r="D316" s="126">
        <f>D330+D334+D339+D343</f>
        <v>12603852.42</v>
      </c>
      <c r="E316" s="126">
        <f>E330+E334+E339+E343</f>
        <v>8617755.2200000007</v>
      </c>
      <c r="F316" s="126">
        <f t="shared" si="41"/>
        <v>3986097.1999999993</v>
      </c>
    </row>
    <row r="317" spans="1:6" ht="38.25" customHeight="1" x14ac:dyDescent="0.2">
      <c r="A317" s="79" t="s">
        <v>146</v>
      </c>
      <c r="B317" s="145" t="s">
        <v>124</v>
      </c>
      <c r="C317" s="147" t="s">
        <v>392</v>
      </c>
      <c r="D317" s="80">
        <f>D318</f>
        <v>262174</v>
      </c>
      <c r="E317" s="80">
        <f>E318</f>
        <v>174352.11</v>
      </c>
      <c r="F317" s="80">
        <f>D317-E317</f>
        <v>87821.890000000014</v>
      </c>
    </row>
    <row r="318" spans="1:6" ht="33" customHeight="1" x14ac:dyDescent="0.2">
      <c r="A318" s="79" t="s">
        <v>148</v>
      </c>
      <c r="B318" s="145" t="s">
        <v>124</v>
      </c>
      <c r="C318" s="147" t="s">
        <v>393</v>
      </c>
      <c r="D318" s="80">
        <f>D319</f>
        <v>262174</v>
      </c>
      <c r="E318" s="80">
        <f>E319</f>
        <v>174352.11</v>
      </c>
      <c r="F318" s="80">
        <f t="shared" si="41"/>
        <v>87821.890000000014</v>
      </c>
    </row>
    <row r="319" spans="1:6" ht="15.6" customHeight="1" x14ac:dyDescent="0.2">
      <c r="A319" s="79" t="s">
        <v>152</v>
      </c>
      <c r="B319" s="145" t="s">
        <v>124</v>
      </c>
      <c r="C319" s="147" t="s">
        <v>394</v>
      </c>
      <c r="D319" s="80">
        <f>D346</f>
        <v>262174</v>
      </c>
      <c r="E319" s="80">
        <f>E346</f>
        <v>174352.11</v>
      </c>
      <c r="F319" s="80">
        <f t="shared" si="41"/>
        <v>87821.890000000014</v>
      </c>
    </row>
    <row r="320" spans="1:6" ht="22.9" customHeight="1" x14ac:dyDescent="0.2">
      <c r="A320" s="79" t="s">
        <v>395</v>
      </c>
      <c r="B320" s="145" t="s">
        <v>124</v>
      </c>
      <c r="C320" s="147" t="s">
        <v>396</v>
      </c>
      <c r="D320" s="80">
        <f>D321+D323+D326</f>
        <v>10495078.42</v>
      </c>
      <c r="E320" s="80">
        <f>E321+E323+E326</f>
        <v>7724503.1100000003</v>
      </c>
      <c r="F320" s="80">
        <f t="shared" si="41"/>
        <v>2770575.3099999996</v>
      </c>
    </row>
    <row r="321" spans="1:6" ht="24" customHeight="1" x14ac:dyDescent="0.2">
      <c r="A321" s="79" t="s">
        <v>397</v>
      </c>
      <c r="B321" s="145" t="s">
        <v>124</v>
      </c>
      <c r="C321" s="147" t="s">
        <v>398</v>
      </c>
      <c r="D321" s="80">
        <f>D322</f>
        <v>8511318.4199999999</v>
      </c>
      <c r="E321" s="80">
        <f>E322</f>
        <v>7025215.1100000003</v>
      </c>
      <c r="F321" s="80">
        <f t="shared" si="41"/>
        <v>1486103.3099999996</v>
      </c>
    </row>
    <row r="322" spans="1:6" ht="16.149999999999999" customHeight="1" x14ac:dyDescent="0.2">
      <c r="A322" s="79" t="s">
        <v>399</v>
      </c>
      <c r="B322" s="145" t="s">
        <v>124</v>
      </c>
      <c r="C322" s="147" t="s">
        <v>400</v>
      </c>
      <c r="D322" s="80">
        <f>D333</f>
        <v>8511318.4199999999</v>
      </c>
      <c r="E322" s="80">
        <f>E333</f>
        <v>7025215.1100000003</v>
      </c>
      <c r="F322" s="80">
        <f t="shared" si="41"/>
        <v>1486103.3099999996</v>
      </c>
    </row>
    <row r="323" spans="1:6" ht="29.25" customHeight="1" x14ac:dyDescent="0.2">
      <c r="A323" s="79" t="s">
        <v>401</v>
      </c>
      <c r="B323" s="145" t="s">
        <v>124</v>
      </c>
      <c r="C323" s="147" t="s">
        <v>402</v>
      </c>
      <c r="D323" s="80">
        <f>D324+D325</f>
        <v>1885760</v>
      </c>
      <c r="E323" s="80">
        <f>E324+E325</f>
        <v>634288</v>
      </c>
      <c r="F323" s="80">
        <f t="shared" si="41"/>
        <v>1251472</v>
      </c>
    </row>
    <row r="324" spans="1:6" ht="32.450000000000003" customHeight="1" x14ac:dyDescent="0.2">
      <c r="A324" s="79" t="s">
        <v>403</v>
      </c>
      <c r="B324" s="145" t="s">
        <v>124</v>
      </c>
      <c r="C324" s="147" t="s">
        <v>404</v>
      </c>
      <c r="D324" s="80">
        <f>D337</f>
        <v>800000</v>
      </c>
      <c r="E324" s="80">
        <f t="shared" ref="E324:F324" si="54">E337</f>
        <v>634288</v>
      </c>
      <c r="F324" s="80">
        <f t="shared" si="54"/>
        <v>165712</v>
      </c>
    </row>
    <row r="325" spans="1:6" ht="15.6" customHeight="1" x14ac:dyDescent="0.2">
      <c r="A325" s="79" t="s">
        <v>405</v>
      </c>
      <c r="B325" s="145" t="s">
        <v>124</v>
      </c>
      <c r="C325" s="147" t="s">
        <v>406</v>
      </c>
      <c r="D325" s="80">
        <f>D338</f>
        <v>1085760</v>
      </c>
      <c r="E325" s="80">
        <f>E338</f>
        <v>0</v>
      </c>
      <c r="F325" s="80">
        <f t="shared" si="41"/>
        <v>1085760</v>
      </c>
    </row>
    <row r="326" spans="1:6" x14ac:dyDescent="0.2">
      <c r="A326" s="79" t="s">
        <v>407</v>
      </c>
      <c r="B326" s="145" t="s">
        <v>124</v>
      </c>
      <c r="C326" s="147" t="s">
        <v>408</v>
      </c>
      <c r="D326" s="80">
        <f>D348</f>
        <v>98000</v>
      </c>
      <c r="E326" s="80">
        <f>E348</f>
        <v>65000</v>
      </c>
      <c r="F326" s="80">
        <f t="shared" si="41"/>
        <v>33000</v>
      </c>
    </row>
    <row r="327" spans="1:6" ht="40.5" customHeight="1" x14ac:dyDescent="0.2">
      <c r="A327" s="79" t="s">
        <v>243</v>
      </c>
      <c r="B327" s="145" t="s">
        <v>124</v>
      </c>
      <c r="C327" s="147" t="s">
        <v>409</v>
      </c>
      <c r="D327" s="80">
        <f>D328</f>
        <v>1846600</v>
      </c>
      <c r="E327" s="80">
        <f>E328</f>
        <v>718900</v>
      </c>
      <c r="F327" s="80">
        <f t="shared" ref="F327:F379" si="55">D327-E327</f>
        <v>1127700</v>
      </c>
    </row>
    <row r="328" spans="1:6" ht="19.149999999999999" customHeight="1" x14ac:dyDescent="0.2">
      <c r="A328" s="79" t="s">
        <v>244</v>
      </c>
      <c r="B328" s="145" t="s">
        <v>124</v>
      </c>
      <c r="C328" s="147" t="s">
        <v>410</v>
      </c>
      <c r="D328" s="80">
        <f>D329</f>
        <v>1846600</v>
      </c>
      <c r="E328" s="80">
        <f>E329</f>
        <v>718900</v>
      </c>
      <c r="F328" s="80">
        <f t="shared" si="55"/>
        <v>1127700</v>
      </c>
    </row>
    <row r="329" spans="1:6" ht="22.9" customHeight="1" x14ac:dyDescent="0.2">
      <c r="A329" s="79" t="s">
        <v>245</v>
      </c>
      <c r="B329" s="145" t="s">
        <v>124</v>
      </c>
      <c r="C329" s="147" t="s">
        <v>411</v>
      </c>
      <c r="D329" s="80">
        <f>D342+D351</f>
        <v>1846600</v>
      </c>
      <c r="E329" s="80">
        <f t="shared" ref="E329:F329" si="56">E342+E351</f>
        <v>718900</v>
      </c>
      <c r="F329" s="80">
        <f t="shared" si="56"/>
        <v>1127700</v>
      </c>
    </row>
    <row r="330" spans="1:6" ht="18.600000000000001" customHeight="1" x14ac:dyDescent="0.2">
      <c r="A330" s="75" t="s">
        <v>412</v>
      </c>
      <c r="B330" s="76" t="s">
        <v>124</v>
      </c>
      <c r="C330" s="77" t="s">
        <v>413</v>
      </c>
      <c r="D330" s="126">
        <f t="shared" ref="D330:E331" si="57">D331</f>
        <v>8511318.4199999999</v>
      </c>
      <c r="E330" s="126">
        <f t="shared" si="57"/>
        <v>7025215.1100000003</v>
      </c>
      <c r="F330" s="126">
        <f t="shared" si="55"/>
        <v>1486103.3099999996</v>
      </c>
    </row>
    <row r="331" spans="1:6" ht="22.9" customHeight="1" x14ac:dyDescent="0.2">
      <c r="A331" s="79" t="s">
        <v>395</v>
      </c>
      <c r="B331" s="145" t="s">
        <v>124</v>
      </c>
      <c r="C331" s="147" t="s">
        <v>414</v>
      </c>
      <c r="D331" s="80">
        <f t="shared" si="57"/>
        <v>8511318.4199999999</v>
      </c>
      <c r="E331" s="80">
        <f t="shared" si="57"/>
        <v>7025215.1100000003</v>
      </c>
      <c r="F331" s="80">
        <f t="shared" si="55"/>
        <v>1486103.3099999996</v>
      </c>
    </row>
    <row r="332" spans="1:6" ht="24.6" customHeight="1" x14ac:dyDescent="0.2">
      <c r="A332" s="79" t="s">
        <v>397</v>
      </c>
      <c r="B332" s="145" t="s">
        <v>124</v>
      </c>
      <c r="C332" s="147" t="s">
        <v>415</v>
      </c>
      <c r="D332" s="80">
        <f>D333</f>
        <v>8511318.4199999999</v>
      </c>
      <c r="E332" s="80">
        <f>E333</f>
        <v>7025215.1100000003</v>
      </c>
      <c r="F332" s="80">
        <f t="shared" si="55"/>
        <v>1486103.3099999996</v>
      </c>
    </row>
    <row r="333" spans="1:6" ht="18" customHeight="1" x14ac:dyDescent="0.2">
      <c r="A333" s="79" t="s">
        <v>399</v>
      </c>
      <c r="B333" s="145" t="s">
        <v>124</v>
      </c>
      <c r="C333" s="147" t="s">
        <v>416</v>
      </c>
      <c r="D333" s="80">
        <v>8511318.4199999999</v>
      </c>
      <c r="E333" s="80">
        <v>7025215.1100000003</v>
      </c>
      <c r="F333" s="80">
        <f t="shared" si="55"/>
        <v>1486103.3099999996</v>
      </c>
    </row>
    <row r="334" spans="1:6" ht="15.6" customHeight="1" x14ac:dyDescent="0.2">
      <c r="A334" s="75" t="s">
        <v>417</v>
      </c>
      <c r="B334" s="76" t="s">
        <v>124</v>
      </c>
      <c r="C334" s="77" t="s">
        <v>418</v>
      </c>
      <c r="D334" s="126">
        <f>D335</f>
        <v>1885760</v>
      </c>
      <c r="E334" s="126">
        <f>E335</f>
        <v>634288</v>
      </c>
      <c r="F334" s="126">
        <f t="shared" si="55"/>
        <v>1251472</v>
      </c>
    </row>
    <row r="335" spans="1:6" ht="22.9" customHeight="1" x14ac:dyDescent="0.2">
      <c r="A335" s="79" t="s">
        <v>395</v>
      </c>
      <c r="B335" s="145" t="s">
        <v>124</v>
      </c>
      <c r="C335" s="147" t="s">
        <v>419</v>
      </c>
      <c r="D335" s="80">
        <f>D336</f>
        <v>1885760</v>
      </c>
      <c r="E335" s="80">
        <f>E336</f>
        <v>634288</v>
      </c>
      <c r="F335" s="80">
        <f t="shared" si="55"/>
        <v>1251472</v>
      </c>
    </row>
    <row r="336" spans="1:6" ht="24" customHeight="1" x14ac:dyDescent="0.2">
      <c r="A336" s="79" t="s">
        <v>401</v>
      </c>
      <c r="B336" s="145" t="s">
        <v>124</v>
      </c>
      <c r="C336" s="147" t="s">
        <v>420</v>
      </c>
      <c r="D336" s="80">
        <f>D337+D338</f>
        <v>1885760</v>
      </c>
      <c r="E336" s="80">
        <f>E337+E338</f>
        <v>634288</v>
      </c>
      <c r="F336" s="80">
        <f t="shared" si="55"/>
        <v>1251472</v>
      </c>
    </row>
    <row r="337" spans="1:6" ht="36" customHeight="1" x14ac:dyDescent="0.2">
      <c r="A337" s="79" t="s">
        <v>403</v>
      </c>
      <c r="B337" s="145" t="s">
        <v>124</v>
      </c>
      <c r="C337" s="147" t="s">
        <v>421</v>
      </c>
      <c r="D337" s="80">
        <v>800000</v>
      </c>
      <c r="E337" s="80">
        <v>634288</v>
      </c>
      <c r="F337" s="80">
        <f t="shared" si="55"/>
        <v>165712</v>
      </c>
    </row>
    <row r="338" spans="1:6" ht="15.6" customHeight="1" x14ac:dyDescent="0.2">
      <c r="A338" s="79" t="s">
        <v>405</v>
      </c>
      <c r="B338" s="145" t="s">
        <v>124</v>
      </c>
      <c r="C338" s="147" t="s">
        <v>422</v>
      </c>
      <c r="D338" s="80">
        <v>1085760</v>
      </c>
      <c r="E338" s="80">
        <v>0</v>
      </c>
      <c r="F338" s="80">
        <f t="shared" si="55"/>
        <v>1085760</v>
      </c>
    </row>
    <row r="339" spans="1:6" x14ac:dyDescent="0.2">
      <c r="A339" s="75" t="s">
        <v>423</v>
      </c>
      <c r="B339" s="76" t="s">
        <v>124</v>
      </c>
      <c r="C339" s="77" t="s">
        <v>424</v>
      </c>
      <c r="D339" s="126">
        <f>+D340</f>
        <v>1793600</v>
      </c>
      <c r="E339" s="126">
        <f>E340</f>
        <v>665900</v>
      </c>
      <c r="F339" s="126">
        <f t="shared" si="55"/>
        <v>1127700</v>
      </c>
    </row>
    <row r="340" spans="1:6" ht="34.15" customHeight="1" x14ac:dyDescent="0.2">
      <c r="A340" s="79" t="s">
        <v>243</v>
      </c>
      <c r="B340" s="145" t="s">
        <v>124</v>
      </c>
      <c r="C340" s="147" t="s">
        <v>425</v>
      </c>
      <c r="D340" s="80">
        <f>D341</f>
        <v>1793600</v>
      </c>
      <c r="E340" s="80">
        <f>E341</f>
        <v>665900</v>
      </c>
      <c r="F340" s="80">
        <f t="shared" si="55"/>
        <v>1127700</v>
      </c>
    </row>
    <row r="341" spans="1:6" ht="16.149999999999999" customHeight="1" x14ac:dyDescent="0.2">
      <c r="A341" s="79" t="s">
        <v>244</v>
      </c>
      <c r="B341" s="145" t="s">
        <v>124</v>
      </c>
      <c r="C341" s="147" t="s">
        <v>426</v>
      </c>
      <c r="D341" s="80">
        <f>D342</f>
        <v>1793600</v>
      </c>
      <c r="E341" s="80">
        <f>E342</f>
        <v>665900</v>
      </c>
      <c r="F341" s="80">
        <f t="shared" si="55"/>
        <v>1127700</v>
      </c>
    </row>
    <row r="342" spans="1:6" ht="24.6" customHeight="1" x14ac:dyDescent="0.2">
      <c r="A342" s="79" t="s">
        <v>245</v>
      </c>
      <c r="B342" s="145" t="s">
        <v>124</v>
      </c>
      <c r="C342" s="147" t="s">
        <v>427</v>
      </c>
      <c r="D342" s="80">
        <v>1793600</v>
      </c>
      <c r="E342" s="80">
        <v>665900</v>
      </c>
      <c r="F342" s="80">
        <f t="shared" si="55"/>
        <v>1127700</v>
      </c>
    </row>
    <row r="343" spans="1:6" ht="24" customHeight="1" x14ac:dyDescent="0.2">
      <c r="A343" s="75" t="s">
        <v>428</v>
      </c>
      <c r="B343" s="76" t="s">
        <v>124</v>
      </c>
      <c r="C343" s="77" t="s">
        <v>429</v>
      </c>
      <c r="D343" s="126">
        <f>D344+D347+D349</f>
        <v>413174</v>
      </c>
      <c r="E343" s="126">
        <f>E344+E347+E349</f>
        <v>292352.11</v>
      </c>
      <c r="F343" s="126">
        <f t="shared" si="55"/>
        <v>120821.89000000001</v>
      </c>
    </row>
    <row r="344" spans="1:6" ht="25.9" customHeight="1" x14ac:dyDescent="0.2">
      <c r="A344" s="79" t="s">
        <v>146</v>
      </c>
      <c r="B344" s="145" t="s">
        <v>124</v>
      </c>
      <c r="C344" s="147" t="s">
        <v>430</v>
      </c>
      <c r="D344" s="80">
        <f>D345</f>
        <v>262174</v>
      </c>
      <c r="E344" s="80">
        <f t="shared" ref="E344" si="58">E345</f>
        <v>174352.11</v>
      </c>
      <c r="F344" s="80">
        <f t="shared" si="55"/>
        <v>87821.890000000014</v>
      </c>
    </row>
    <row r="345" spans="1:6" ht="36.6" customHeight="1" x14ac:dyDescent="0.2">
      <c r="A345" s="79" t="s">
        <v>148</v>
      </c>
      <c r="B345" s="145" t="s">
        <v>124</v>
      </c>
      <c r="C345" s="147" t="s">
        <v>431</v>
      </c>
      <c r="D345" s="80">
        <f>D346</f>
        <v>262174</v>
      </c>
      <c r="E345" s="160">
        <f>E346</f>
        <v>174352.11</v>
      </c>
      <c r="F345" s="80">
        <f t="shared" si="55"/>
        <v>87821.890000000014</v>
      </c>
    </row>
    <row r="346" spans="1:6" ht="17.45" customHeight="1" x14ac:dyDescent="0.2">
      <c r="A346" s="79" t="s">
        <v>152</v>
      </c>
      <c r="B346" s="145" t="s">
        <v>124</v>
      </c>
      <c r="C346" s="147" t="s">
        <v>432</v>
      </c>
      <c r="D346" s="80">
        <v>262174</v>
      </c>
      <c r="E346" s="80">
        <v>174352.11</v>
      </c>
      <c r="F346" s="80">
        <f t="shared" si="55"/>
        <v>87821.890000000014</v>
      </c>
    </row>
    <row r="347" spans="1:6" ht="24.6" customHeight="1" x14ac:dyDescent="0.2">
      <c r="A347" s="79" t="s">
        <v>395</v>
      </c>
      <c r="B347" s="145" t="s">
        <v>124</v>
      </c>
      <c r="C347" s="147" t="s">
        <v>433</v>
      </c>
      <c r="D347" s="80">
        <f>D348</f>
        <v>98000</v>
      </c>
      <c r="E347" s="80">
        <f>E348</f>
        <v>65000</v>
      </c>
      <c r="F347" s="80">
        <f t="shared" si="55"/>
        <v>33000</v>
      </c>
    </row>
    <row r="348" spans="1:6" ht="15" customHeight="1" x14ac:dyDescent="0.2">
      <c r="A348" s="79" t="s">
        <v>407</v>
      </c>
      <c r="B348" s="145" t="s">
        <v>124</v>
      </c>
      <c r="C348" s="147" t="s">
        <v>434</v>
      </c>
      <c r="D348" s="80">
        <v>98000</v>
      </c>
      <c r="E348" s="80">
        <v>65000</v>
      </c>
      <c r="F348" s="80">
        <f t="shared" si="55"/>
        <v>33000</v>
      </c>
    </row>
    <row r="349" spans="1:6" ht="35.25" customHeight="1" x14ac:dyDescent="0.2">
      <c r="A349" s="79" t="s">
        <v>243</v>
      </c>
      <c r="B349" s="145" t="s">
        <v>124</v>
      </c>
      <c r="C349" s="147" t="s">
        <v>808</v>
      </c>
      <c r="D349" s="80">
        <f>D350</f>
        <v>53000</v>
      </c>
      <c r="E349" s="80">
        <f>E350</f>
        <v>53000</v>
      </c>
      <c r="F349" s="80">
        <f>D349-E349</f>
        <v>0</v>
      </c>
    </row>
    <row r="350" spans="1:6" ht="15" customHeight="1" x14ac:dyDescent="0.2">
      <c r="A350" s="79" t="s">
        <v>244</v>
      </c>
      <c r="B350" s="145" t="s">
        <v>124</v>
      </c>
      <c r="C350" s="147" t="s">
        <v>809</v>
      </c>
      <c r="D350" s="80">
        <f>D351</f>
        <v>53000</v>
      </c>
      <c r="E350" s="80">
        <f>E351</f>
        <v>53000</v>
      </c>
      <c r="F350" s="80">
        <f>D350-E350</f>
        <v>0</v>
      </c>
    </row>
    <row r="351" spans="1:6" ht="23.25" customHeight="1" x14ac:dyDescent="0.2">
      <c r="A351" s="79" t="s">
        <v>245</v>
      </c>
      <c r="B351" s="145" t="s">
        <v>124</v>
      </c>
      <c r="C351" s="147" t="s">
        <v>810</v>
      </c>
      <c r="D351" s="80">
        <v>53000</v>
      </c>
      <c r="E351" s="80">
        <v>53000</v>
      </c>
      <c r="F351" s="80">
        <f>D351-E351</f>
        <v>0</v>
      </c>
    </row>
    <row r="352" spans="1:6" x14ac:dyDescent="0.2">
      <c r="A352" s="75" t="s">
        <v>435</v>
      </c>
      <c r="B352" s="76" t="s">
        <v>124</v>
      </c>
      <c r="C352" s="77" t="s">
        <v>436</v>
      </c>
      <c r="D352" s="126">
        <f>D353+D356+D365</f>
        <v>470000</v>
      </c>
      <c r="E352" s="126">
        <f>E353+E356+E365</f>
        <v>371632.66</v>
      </c>
      <c r="F352" s="126">
        <f t="shared" si="55"/>
        <v>98367.340000000026</v>
      </c>
    </row>
    <row r="353" spans="1:6" ht="73.5" customHeight="1" x14ac:dyDescent="0.2">
      <c r="A353" s="79" t="s">
        <v>128</v>
      </c>
      <c r="B353" s="145" t="s">
        <v>124</v>
      </c>
      <c r="C353" s="147" t="s">
        <v>437</v>
      </c>
      <c r="D353" s="80">
        <f>D354</f>
        <v>340000</v>
      </c>
      <c r="E353" s="80">
        <f>E354</f>
        <v>304026.59999999998</v>
      </c>
      <c r="F353" s="80">
        <f>D353-E353</f>
        <v>35973.400000000023</v>
      </c>
    </row>
    <row r="354" spans="1:6" ht="28.15" customHeight="1" x14ac:dyDescent="0.2">
      <c r="A354" s="79" t="s">
        <v>138</v>
      </c>
      <c r="B354" s="145" t="s">
        <v>124</v>
      </c>
      <c r="C354" s="147" t="s">
        <v>438</v>
      </c>
      <c r="D354" s="80">
        <f>D355</f>
        <v>340000</v>
      </c>
      <c r="E354" s="80">
        <f>E355</f>
        <v>304026.59999999998</v>
      </c>
      <c r="F354" s="80">
        <f t="shared" si="55"/>
        <v>35973.400000000023</v>
      </c>
    </row>
    <row r="355" spans="1:6" ht="56.45" customHeight="1" x14ac:dyDescent="0.2">
      <c r="A355" s="79" t="s">
        <v>220</v>
      </c>
      <c r="B355" s="145" t="s">
        <v>124</v>
      </c>
      <c r="C355" s="147" t="s">
        <v>439</v>
      </c>
      <c r="D355" s="80">
        <f>D370</f>
        <v>340000</v>
      </c>
      <c r="E355" s="80">
        <f>E370</f>
        <v>304026.59999999998</v>
      </c>
      <c r="F355" s="80">
        <f t="shared" si="55"/>
        <v>35973.400000000023</v>
      </c>
    </row>
    <row r="356" spans="1:6" ht="25.9" customHeight="1" x14ac:dyDescent="0.2">
      <c r="A356" s="79" t="s">
        <v>146</v>
      </c>
      <c r="B356" s="145" t="s">
        <v>124</v>
      </c>
      <c r="C356" s="147" t="s">
        <v>440</v>
      </c>
      <c r="D356" s="80">
        <f>D357</f>
        <v>109200</v>
      </c>
      <c r="E356" s="80">
        <f>E357</f>
        <v>46806.06</v>
      </c>
      <c r="F356" s="80">
        <f t="shared" si="55"/>
        <v>62393.94</v>
      </c>
    </row>
    <row r="357" spans="1:6" ht="35.25" customHeight="1" x14ac:dyDescent="0.2">
      <c r="A357" s="79" t="s">
        <v>148</v>
      </c>
      <c r="B357" s="145" t="s">
        <v>124</v>
      </c>
      <c r="C357" s="147" t="s">
        <v>441</v>
      </c>
      <c r="D357" s="80">
        <f>D358</f>
        <v>109200</v>
      </c>
      <c r="E357" s="80">
        <f>E358</f>
        <v>46806.06</v>
      </c>
      <c r="F357" s="80">
        <f t="shared" si="55"/>
        <v>62393.94</v>
      </c>
    </row>
    <row r="358" spans="1:6" ht="14.45" customHeight="1" x14ac:dyDescent="0.2">
      <c r="A358" s="79" t="s">
        <v>152</v>
      </c>
      <c r="B358" s="145" t="s">
        <v>124</v>
      </c>
      <c r="C358" s="147" t="s">
        <v>442</v>
      </c>
      <c r="D358" s="80">
        <f>D364+D373</f>
        <v>109200</v>
      </c>
      <c r="E358" s="80">
        <f>E364+E373</f>
        <v>46806.06</v>
      </c>
      <c r="F358" s="80">
        <f t="shared" si="55"/>
        <v>62393.94</v>
      </c>
    </row>
    <row r="359" spans="1:6" ht="14.45" customHeight="1" x14ac:dyDescent="0.2">
      <c r="A359" s="79" t="s">
        <v>395</v>
      </c>
      <c r="B359" s="145" t="s">
        <v>124</v>
      </c>
      <c r="C359" s="147" t="s">
        <v>821</v>
      </c>
      <c r="D359" s="80">
        <f>D360</f>
        <v>20800</v>
      </c>
      <c r="E359" s="80">
        <f t="shared" ref="E359:F359" si="59">E360</f>
        <v>20800</v>
      </c>
      <c r="F359" s="80">
        <f t="shared" si="59"/>
        <v>0</v>
      </c>
    </row>
    <row r="360" spans="1:6" ht="14.45" customHeight="1" x14ac:dyDescent="0.2">
      <c r="A360" s="79" t="s">
        <v>793</v>
      </c>
      <c r="B360" s="145" t="s">
        <v>124</v>
      </c>
      <c r="C360" s="147" t="s">
        <v>822</v>
      </c>
      <c r="D360" s="80">
        <f>D366</f>
        <v>20800</v>
      </c>
      <c r="E360" s="80">
        <f t="shared" ref="E360:F360" si="60">E366</f>
        <v>20800</v>
      </c>
      <c r="F360" s="80">
        <f t="shared" si="60"/>
        <v>0</v>
      </c>
    </row>
    <row r="361" spans="1:6" x14ac:dyDescent="0.2">
      <c r="A361" s="75" t="s">
        <v>443</v>
      </c>
      <c r="B361" s="76" t="s">
        <v>124</v>
      </c>
      <c r="C361" s="77" t="s">
        <v>444</v>
      </c>
      <c r="D361" s="126">
        <f>D362+D365</f>
        <v>115000</v>
      </c>
      <c r="E361" s="126">
        <f>E362+E365</f>
        <v>67206.06</v>
      </c>
      <c r="F361" s="126">
        <f t="shared" si="55"/>
        <v>47793.94</v>
      </c>
    </row>
    <row r="362" spans="1:6" ht="23.45" customHeight="1" x14ac:dyDescent="0.2">
      <c r="A362" s="79" t="s">
        <v>146</v>
      </c>
      <c r="B362" s="145" t="s">
        <v>124</v>
      </c>
      <c r="C362" s="147" t="s">
        <v>445</v>
      </c>
      <c r="D362" s="80">
        <f t="shared" ref="D362:E362" si="61">D363</f>
        <v>94200</v>
      </c>
      <c r="E362" s="80">
        <f t="shared" si="61"/>
        <v>46406.06</v>
      </c>
      <c r="F362" s="80">
        <f t="shared" si="55"/>
        <v>47793.94</v>
      </c>
    </row>
    <row r="363" spans="1:6" ht="34.15" customHeight="1" x14ac:dyDescent="0.2">
      <c r="A363" s="79" t="s">
        <v>148</v>
      </c>
      <c r="B363" s="145" t="s">
        <v>124</v>
      </c>
      <c r="C363" s="147" t="s">
        <v>446</v>
      </c>
      <c r="D363" s="154">
        <f>D364</f>
        <v>94200</v>
      </c>
      <c r="E363" s="154">
        <f>E364</f>
        <v>46406.06</v>
      </c>
      <c r="F363" s="80">
        <f t="shared" si="55"/>
        <v>47793.94</v>
      </c>
    </row>
    <row r="364" spans="1:6" ht="19.5" customHeight="1" x14ac:dyDescent="0.2">
      <c r="A364" s="79" t="s">
        <v>152</v>
      </c>
      <c r="B364" s="145" t="s">
        <v>124</v>
      </c>
      <c r="C364" s="147" t="s">
        <v>447</v>
      </c>
      <c r="D364" s="154">
        <v>94200</v>
      </c>
      <c r="E364" s="154">
        <v>46406.06</v>
      </c>
      <c r="F364" s="80">
        <f t="shared" si="55"/>
        <v>47793.94</v>
      </c>
    </row>
    <row r="365" spans="1:6" ht="26.25" customHeight="1" x14ac:dyDescent="0.2">
      <c r="A365" s="79" t="s">
        <v>395</v>
      </c>
      <c r="B365" s="145" t="s">
        <v>124</v>
      </c>
      <c r="C365" s="147" t="s">
        <v>791</v>
      </c>
      <c r="D365" s="154">
        <f>D366</f>
        <v>20800</v>
      </c>
      <c r="E365" s="154">
        <f>E366</f>
        <v>20800</v>
      </c>
      <c r="F365" s="80">
        <f>D365-E365</f>
        <v>0</v>
      </c>
    </row>
    <row r="366" spans="1:6" ht="19.5" customHeight="1" x14ac:dyDescent="0.2">
      <c r="A366" s="79" t="s">
        <v>793</v>
      </c>
      <c r="B366" s="145" t="s">
        <v>124</v>
      </c>
      <c r="C366" s="147" t="s">
        <v>792</v>
      </c>
      <c r="D366" s="154">
        <v>20800</v>
      </c>
      <c r="E366" s="154">
        <v>20800</v>
      </c>
      <c r="F366" s="80">
        <f>D366-E366</f>
        <v>0</v>
      </c>
    </row>
    <row r="367" spans="1:6" ht="24.6" customHeight="1" x14ac:dyDescent="0.2">
      <c r="A367" s="75" t="s">
        <v>448</v>
      </c>
      <c r="B367" s="76" t="s">
        <v>124</v>
      </c>
      <c r="C367" s="77" t="s">
        <v>449</v>
      </c>
      <c r="D367" s="126">
        <f>D368+D371</f>
        <v>355000</v>
      </c>
      <c r="E367" s="161">
        <f>E368+E371</f>
        <v>304026.59999999998</v>
      </c>
      <c r="F367" s="126">
        <f t="shared" si="55"/>
        <v>50973.400000000023</v>
      </c>
    </row>
    <row r="368" spans="1:6" ht="72.75" customHeight="1" x14ac:dyDescent="0.2">
      <c r="A368" s="79" t="s">
        <v>128</v>
      </c>
      <c r="B368" s="145" t="s">
        <v>124</v>
      </c>
      <c r="C368" s="147" t="s">
        <v>450</v>
      </c>
      <c r="D368" s="80">
        <f>D369</f>
        <v>340000</v>
      </c>
      <c r="E368" s="80">
        <f>E369</f>
        <v>304026.59999999998</v>
      </c>
      <c r="F368" s="80">
        <f t="shared" si="55"/>
        <v>35973.400000000023</v>
      </c>
    </row>
    <row r="369" spans="1:6" ht="28.5" customHeight="1" x14ac:dyDescent="0.2">
      <c r="A369" s="79" t="s">
        <v>138</v>
      </c>
      <c r="B369" s="145" t="s">
        <v>124</v>
      </c>
      <c r="C369" s="147" t="s">
        <v>526</v>
      </c>
      <c r="D369" s="80">
        <f>D370</f>
        <v>340000</v>
      </c>
      <c r="E369" s="80">
        <f>E370</f>
        <v>304026.59999999998</v>
      </c>
      <c r="F369" s="80">
        <f t="shared" si="55"/>
        <v>35973.400000000023</v>
      </c>
    </row>
    <row r="370" spans="1:6" ht="58.5" customHeight="1" x14ac:dyDescent="0.2">
      <c r="A370" s="79" t="s">
        <v>220</v>
      </c>
      <c r="B370" s="145" t="s">
        <v>124</v>
      </c>
      <c r="C370" s="147" t="s">
        <v>527</v>
      </c>
      <c r="D370" s="80">
        <v>340000</v>
      </c>
      <c r="E370" s="80">
        <v>304026.59999999998</v>
      </c>
      <c r="F370" s="80">
        <f t="shared" si="55"/>
        <v>35973.400000000023</v>
      </c>
    </row>
    <row r="371" spans="1:6" ht="25.9" customHeight="1" x14ac:dyDescent="0.2">
      <c r="A371" s="79" t="s">
        <v>146</v>
      </c>
      <c r="B371" s="145" t="s">
        <v>124</v>
      </c>
      <c r="C371" s="147" t="s">
        <v>525</v>
      </c>
      <c r="D371" s="80">
        <f>D372</f>
        <v>15000</v>
      </c>
      <c r="E371" s="80">
        <v>0</v>
      </c>
      <c r="F371" s="80">
        <f t="shared" si="55"/>
        <v>15000</v>
      </c>
    </row>
    <row r="372" spans="1:6" ht="36.75" customHeight="1" x14ac:dyDescent="0.2">
      <c r="A372" s="79" t="s">
        <v>148</v>
      </c>
      <c r="B372" s="145" t="s">
        <v>124</v>
      </c>
      <c r="C372" s="147" t="s">
        <v>524</v>
      </c>
      <c r="D372" s="80">
        <f>D373</f>
        <v>15000</v>
      </c>
      <c r="E372" s="80">
        <f t="shared" ref="E372:F372" si="62">E373</f>
        <v>400</v>
      </c>
      <c r="F372" s="80">
        <f t="shared" si="62"/>
        <v>14600</v>
      </c>
    </row>
    <row r="373" spans="1:6" ht="14.45" customHeight="1" x14ac:dyDescent="0.2">
      <c r="A373" s="79" t="s">
        <v>152</v>
      </c>
      <c r="B373" s="145" t="s">
        <v>124</v>
      </c>
      <c r="C373" s="147" t="s">
        <v>523</v>
      </c>
      <c r="D373" s="80">
        <v>15000</v>
      </c>
      <c r="E373" s="80">
        <v>400</v>
      </c>
      <c r="F373" s="80">
        <f t="shared" si="55"/>
        <v>14600</v>
      </c>
    </row>
    <row r="374" spans="1:6" ht="25.15" customHeight="1" x14ac:dyDescent="0.2">
      <c r="A374" s="75" t="s">
        <v>451</v>
      </c>
      <c r="B374" s="76" t="s">
        <v>124</v>
      </c>
      <c r="C374" s="77" t="s">
        <v>452</v>
      </c>
      <c r="D374" s="126">
        <f t="shared" ref="D374:E376" si="63">D375</f>
        <v>2793551.81</v>
      </c>
      <c r="E374" s="126">
        <f t="shared" si="63"/>
        <v>2333210.67</v>
      </c>
      <c r="F374" s="126">
        <f t="shared" si="55"/>
        <v>460341.14000000013</v>
      </c>
    </row>
    <row r="375" spans="1:6" ht="25.15" customHeight="1" x14ac:dyDescent="0.2">
      <c r="A375" s="79" t="s">
        <v>453</v>
      </c>
      <c r="B375" s="145" t="s">
        <v>124</v>
      </c>
      <c r="C375" s="147" t="s">
        <v>454</v>
      </c>
      <c r="D375" s="80">
        <f>D376</f>
        <v>2793551.81</v>
      </c>
      <c r="E375" s="80">
        <f t="shared" si="63"/>
        <v>2333210.67</v>
      </c>
      <c r="F375" s="80">
        <f t="shared" si="55"/>
        <v>460341.14000000013</v>
      </c>
    </row>
    <row r="376" spans="1:6" ht="14.45" customHeight="1" x14ac:dyDescent="0.2">
      <c r="A376" s="79" t="s">
        <v>455</v>
      </c>
      <c r="B376" s="145" t="s">
        <v>124</v>
      </c>
      <c r="C376" s="147" t="s">
        <v>456</v>
      </c>
      <c r="D376" s="80">
        <f>D377</f>
        <v>2793551.81</v>
      </c>
      <c r="E376" s="80">
        <f t="shared" si="63"/>
        <v>2333210.67</v>
      </c>
      <c r="F376" s="80">
        <f t="shared" si="55"/>
        <v>460341.14000000013</v>
      </c>
    </row>
    <row r="377" spans="1:6" ht="22.15" customHeight="1" x14ac:dyDescent="0.2">
      <c r="A377" s="75" t="s">
        <v>457</v>
      </c>
      <c r="B377" s="76" t="s">
        <v>124</v>
      </c>
      <c r="C377" s="77" t="s">
        <v>458</v>
      </c>
      <c r="D377" s="126">
        <f>D378</f>
        <v>2793551.81</v>
      </c>
      <c r="E377" s="126">
        <f>E378</f>
        <v>2333210.67</v>
      </c>
      <c r="F377" s="126">
        <f t="shared" si="55"/>
        <v>460341.14000000013</v>
      </c>
    </row>
    <row r="378" spans="1:6" ht="22.15" customHeight="1" x14ac:dyDescent="0.2">
      <c r="A378" s="79" t="s">
        <v>453</v>
      </c>
      <c r="B378" s="145" t="s">
        <v>124</v>
      </c>
      <c r="C378" s="147" t="s">
        <v>459</v>
      </c>
      <c r="D378" s="162">
        <f>D379</f>
        <v>2793551.81</v>
      </c>
      <c r="E378" s="162">
        <f>E379</f>
        <v>2333210.67</v>
      </c>
      <c r="F378" s="80">
        <f t="shared" si="55"/>
        <v>460341.14000000013</v>
      </c>
    </row>
    <row r="379" spans="1:6" ht="13.9" customHeight="1" x14ac:dyDescent="0.2">
      <c r="A379" s="79" t="s">
        <v>455</v>
      </c>
      <c r="B379" s="145" t="s">
        <v>124</v>
      </c>
      <c r="C379" s="147" t="s">
        <v>460</v>
      </c>
      <c r="D379" s="83">
        <v>2793551.81</v>
      </c>
      <c r="E379" s="83">
        <v>2333210.67</v>
      </c>
      <c r="F379" s="83">
        <f t="shared" si="55"/>
        <v>460341.14000000013</v>
      </c>
    </row>
    <row r="380" spans="1:6" ht="15" customHeight="1" x14ac:dyDescent="0.2">
      <c r="A380" s="79"/>
      <c r="B380" s="145"/>
      <c r="C380" s="147"/>
      <c r="D380" s="83"/>
      <c r="E380" s="83"/>
      <c r="F380" s="83"/>
    </row>
    <row r="381" spans="1:6" ht="25.9" customHeight="1" x14ac:dyDescent="0.2">
      <c r="A381" s="79" t="s">
        <v>461</v>
      </c>
      <c r="B381" s="145" t="s">
        <v>462</v>
      </c>
      <c r="C381" s="147" t="s">
        <v>125</v>
      </c>
      <c r="D381" s="80">
        <v>-20807483.390000001</v>
      </c>
      <c r="E381" s="80">
        <f>'Доходы+'!E19-Расходы!E11</f>
        <v>20981098.110000014</v>
      </c>
      <c r="F381" s="80" t="s">
        <v>756</v>
      </c>
    </row>
    <row r="382" spans="1:6" ht="12.75" customHeight="1" x14ac:dyDescent="0.2">
      <c r="D382" s="124"/>
    </row>
    <row r="383" spans="1:6" ht="12.75" customHeight="1" x14ac:dyDescent="0.2">
      <c r="D383" s="86"/>
      <c r="E383" s="86"/>
    </row>
    <row r="384" spans="1:6" ht="12.75" customHeight="1" x14ac:dyDescent="0.2">
      <c r="D384" s="124"/>
    </row>
    <row r="385" spans="1:10" s="87" customFormat="1" ht="12.75" customHeight="1" x14ac:dyDescent="0.2">
      <c r="A385" s="84"/>
      <c r="B385" s="85"/>
      <c r="C385" s="85"/>
      <c r="D385" s="88"/>
      <c r="E385" s="88"/>
      <c r="G385" s="70"/>
      <c r="H385" s="70"/>
      <c r="I385" s="70"/>
      <c r="J385" s="70"/>
    </row>
  </sheetData>
  <mergeCells count="7">
    <mergeCell ref="F4:F9"/>
    <mergeCell ref="A2:D2"/>
    <mergeCell ref="A4:A9"/>
    <mergeCell ref="B4:B9"/>
    <mergeCell ref="C4:C9"/>
    <mergeCell ref="D4:D9"/>
    <mergeCell ref="E4:E9"/>
  </mergeCells>
  <conditionalFormatting sqref="E12:F12">
    <cfRule type="cellIs" priority="1" stopIfTrue="1" operator="equal">
      <formula>0</formula>
    </cfRule>
  </conditionalFormatting>
  <pageMargins left="0.98425196850393704" right="0.98425196850393704" top="0.74803149606299213" bottom="0.74803149606299213" header="0.31496062992125984" footer="0.31496062992125984"/>
  <pageSetup paperSize="9" scale="7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view="pageBreakPreview" topLeftCell="A34" zoomScale="110" zoomScaleNormal="100" zoomScaleSheetLayoutView="110" workbookViewId="0">
      <selection activeCell="E34" sqref="E34"/>
    </sheetView>
  </sheetViews>
  <sheetFormatPr defaultColWidth="9.140625" defaultRowHeight="12.75" customHeight="1" x14ac:dyDescent="0.2"/>
  <cols>
    <col min="1" max="1" width="43.28515625" style="132" customWidth="1"/>
    <col min="2" max="2" width="5.5703125" style="132" customWidth="1"/>
    <col min="3" max="3" width="31.42578125" style="132" customWidth="1"/>
    <col min="4" max="4" width="17.7109375" style="132" customWidth="1"/>
    <col min="5" max="5" width="14" style="132" customWidth="1"/>
    <col min="6" max="6" width="15.7109375" style="132" customWidth="1"/>
    <col min="7" max="7" width="9.140625" style="132"/>
    <col min="8" max="8" width="19.85546875" style="132" customWidth="1"/>
    <col min="9" max="16384" width="9.140625" style="132"/>
  </cols>
  <sheetData>
    <row r="1" spans="1:6" ht="11.1" customHeight="1" x14ac:dyDescent="0.2">
      <c r="A1" s="179" t="s">
        <v>464</v>
      </c>
      <c r="B1" s="179"/>
      <c r="C1" s="179"/>
      <c r="D1" s="179"/>
      <c r="E1" s="179"/>
      <c r="F1" s="179"/>
    </row>
    <row r="2" spans="1:6" ht="13.15" customHeight="1" x14ac:dyDescent="0.25">
      <c r="A2" s="168" t="s">
        <v>465</v>
      </c>
      <c r="B2" s="168"/>
      <c r="C2" s="168"/>
      <c r="D2" s="168"/>
      <c r="E2" s="168"/>
      <c r="F2" s="168"/>
    </row>
    <row r="3" spans="1:6" ht="9" customHeight="1" x14ac:dyDescent="0.2">
      <c r="A3" s="1"/>
      <c r="B3" s="2"/>
      <c r="C3" s="3"/>
      <c r="D3" s="4"/>
      <c r="E3" s="4"/>
      <c r="F3" s="3"/>
    </row>
    <row r="4" spans="1:6" ht="13.9" customHeight="1" x14ac:dyDescent="0.2">
      <c r="A4" s="28">
        <v>1</v>
      </c>
      <c r="B4" s="28">
        <v>2</v>
      </c>
      <c r="C4" s="28">
        <v>3</v>
      </c>
      <c r="D4" s="29" t="s">
        <v>25</v>
      </c>
      <c r="E4" s="29" t="s">
        <v>26</v>
      </c>
      <c r="F4" s="29" t="s">
        <v>27</v>
      </c>
    </row>
    <row r="5" spans="1:6" ht="4.9000000000000004" customHeight="1" x14ac:dyDescent="0.2">
      <c r="A5" s="180" t="s">
        <v>19</v>
      </c>
      <c r="B5" s="180" t="s">
        <v>20</v>
      </c>
      <c r="C5" s="180" t="s">
        <v>466</v>
      </c>
      <c r="D5" s="181" t="s">
        <v>22</v>
      </c>
      <c r="E5" s="181" t="s">
        <v>23</v>
      </c>
      <c r="F5" s="181" t="s">
        <v>24</v>
      </c>
    </row>
    <row r="6" spans="1:6" ht="6" customHeight="1" x14ac:dyDescent="0.2">
      <c r="A6" s="180"/>
      <c r="B6" s="180"/>
      <c r="C6" s="180"/>
      <c r="D6" s="181"/>
      <c r="E6" s="181"/>
      <c r="F6" s="181"/>
    </row>
    <row r="7" spans="1:6" ht="4.9000000000000004" customHeight="1" x14ac:dyDescent="0.2">
      <c r="A7" s="180"/>
      <c r="B7" s="180"/>
      <c r="C7" s="180"/>
      <c r="D7" s="181"/>
      <c r="E7" s="181"/>
      <c r="F7" s="181"/>
    </row>
    <row r="8" spans="1:6" ht="6" customHeight="1" x14ac:dyDescent="0.2">
      <c r="A8" s="180"/>
      <c r="B8" s="180"/>
      <c r="C8" s="180"/>
      <c r="D8" s="181"/>
      <c r="E8" s="181"/>
      <c r="F8" s="181"/>
    </row>
    <row r="9" spans="1:6" ht="6" customHeight="1" x14ac:dyDescent="0.2">
      <c r="A9" s="180"/>
      <c r="B9" s="180"/>
      <c r="C9" s="180"/>
      <c r="D9" s="181"/>
      <c r="E9" s="181"/>
      <c r="F9" s="181"/>
    </row>
    <row r="10" spans="1:6" ht="6.6" customHeight="1" x14ac:dyDescent="0.2">
      <c r="A10" s="180"/>
      <c r="B10" s="180"/>
      <c r="C10" s="180"/>
      <c r="D10" s="181"/>
      <c r="E10" s="181"/>
      <c r="F10" s="181"/>
    </row>
    <row r="11" spans="1:6" ht="13.15" hidden="1" customHeight="1" x14ac:dyDescent="0.2">
      <c r="A11" s="180"/>
      <c r="B11" s="180"/>
      <c r="C11" s="180"/>
      <c r="D11" s="181"/>
      <c r="E11" s="181"/>
      <c r="F11" s="181"/>
    </row>
    <row r="12" spans="1:6" x14ac:dyDescent="0.2">
      <c r="A12" s="28">
        <v>1</v>
      </c>
      <c r="B12" s="28">
        <v>2</v>
      </c>
      <c r="C12" s="28">
        <v>3</v>
      </c>
      <c r="D12" s="29" t="s">
        <v>25</v>
      </c>
      <c r="E12" s="29" t="s">
        <v>26</v>
      </c>
      <c r="F12" s="29" t="s">
        <v>27</v>
      </c>
    </row>
    <row r="13" spans="1:6" ht="26.25" customHeight="1" x14ac:dyDescent="0.2">
      <c r="A13" s="39" t="s">
        <v>467</v>
      </c>
      <c r="B13" s="40" t="s">
        <v>468</v>
      </c>
      <c r="C13" s="41" t="s">
        <v>495</v>
      </c>
      <c r="D13" s="164">
        <f>D15+D28</f>
        <v>20807483.390000001</v>
      </c>
      <c r="E13" s="164">
        <f>E28+E15</f>
        <v>-20981098.110000014</v>
      </c>
      <c r="F13" s="102">
        <f>D13-E13</f>
        <v>41788581.500000015</v>
      </c>
    </row>
    <row r="14" spans="1:6" x14ac:dyDescent="0.2">
      <c r="A14" s="42" t="s">
        <v>496</v>
      </c>
      <c r="B14" s="43"/>
      <c r="C14" s="44"/>
      <c r="D14" s="44"/>
      <c r="E14" s="56"/>
      <c r="F14" s="38"/>
    </row>
    <row r="15" spans="1:6" ht="28.5" customHeight="1" x14ac:dyDescent="0.2">
      <c r="A15" s="45" t="s">
        <v>469</v>
      </c>
      <c r="B15" s="46" t="s">
        <v>470</v>
      </c>
      <c r="C15" s="47" t="s">
        <v>495</v>
      </c>
      <c r="D15" s="103">
        <f>D17+D22</f>
        <v>7150000</v>
      </c>
      <c r="E15" s="103">
        <f>E17+E22</f>
        <v>-2850000</v>
      </c>
      <c r="F15" s="102">
        <f>D15-E15</f>
        <v>10000000</v>
      </c>
    </row>
    <row r="16" spans="1:6" x14ac:dyDescent="0.2">
      <c r="A16" s="48" t="s">
        <v>471</v>
      </c>
      <c r="B16" s="49"/>
      <c r="C16" s="50"/>
      <c r="D16" s="50"/>
      <c r="E16" s="50"/>
      <c r="F16" s="104"/>
    </row>
    <row r="17" spans="1:6" ht="30" customHeight="1" x14ac:dyDescent="0.2">
      <c r="A17" s="51" t="s">
        <v>925</v>
      </c>
      <c r="B17" s="52" t="s">
        <v>470</v>
      </c>
      <c r="C17" s="53" t="s">
        <v>497</v>
      </c>
      <c r="D17" s="105">
        <f>D18+D20</f>
        <v>-21350000</v>
      </c>
      <c r="E17" s="105">
        <f>E18+E20</f>
        <v>-31350000</v>
      </c>
      <c r="F17" s="102">
        <f>D17-E17</f>
        <v>10000000</v>
      </c>
    </row>
    <row r="18" spans="1:6" ht="28.5" customHeight="1" x14ac:dyDescent="0.2">
      <c r="A18" s="51" t="s">
        <v>926</v>
      </c>
      <c r="B18" s="52" t="s">
        <v>470</v>
      </c>
      <c r="C18" s="53" t="s">
        <v>498</v>
      </c>
      <c r="D18" s="105">
        <f>D19</f>
        <v>10000000</v>
      </c>
      <c r="E18" s="127">
        <v>0</v>
      </c>
      <c r="F18" s="106">
        <f>F19</f>
        <v>10000000</v>
      </c>
    </row>
    <row r="19" spans="1:6" ht="41.25" customHeight="1" x14ac:dyDescent="0.2">
      <c r="A19" s="51" t="s">
        <v>927</v>
      </c>
      <c r="B19" s="52" t="s">
        <v>470</v>
      </c>
      <c r="C19" s="53" t="s">
        <v>499</v>
      </c>
      <c r="D19" s="105">
        <v>10000000</v>
      </c>
      <c r="E19" s="127">
        <v>0</v>
      </c>
      <c r="F19" s="106">
        <f t="shared" ref="F19:F25" si="0">D19-E19</f>
        <v>10000000</v>
      </c>
    </row>
    <row r="20" spans="1:6" ht="37.9" customHeight="1" x14ac:dyDescent="0.2">
      <c r="A20" s="51" t="s">
        <v>928</v>
      </c>
      <c r="B20" s="52" t="s">
        <v>470</v>
      </c>
      <c r="C20" s="53" t="s">
        <v>500</v>
      </c>
      <c r="D20" s="105">
        <f>D21</f>
        <v>-31350000</v>
      </c>
      <c r="E20" s="105">
        <f>E21</f>
        <v>-31350000</v>
      </c>
      <c r="F20" s="163">
        <f t="shared" si="0"/>
        <v>0</v>
      </c>
    </row>
    <row r="21" spans="1:6" ht="39.6" customHeight="1" x14ac:dyDescent="0.2">
      <c r="A21" s="51" t="s">
        <v>929</v>
      </c>
      <c r="B21" s="52" t="s">
        <v>470</v>
      </c>
      <c r="C21" s="53" t="s">
        <v>501</v>
      </c>
      <c r="D21" s="105">
        <v>-31350000</v>
      </c>
      <c r="E21" s="105">
        <v>-31350000</v>
      </c>
      <c r="F21" s="163">
        <f t="shared" si="0"/>
        <v>0</v>
      </c>
    </row>
    <row r="22" spans="1:6" ht="29.25" customHeight="1" x14ac:dyDescent="0.2">
      <c r="A22" s="51" t="s">
        <v>923</v>
      </c>
      <c r="B22" s="52" t="s">
        <v>470</v>
      </c>
      <c r="C22" s="53" t="s">
        <v>924</v>
      </c>
      <c r="D22" s="105">
        <f t="shared" ref="D22:E24" si="1">D23</f>
        <v>28500000</v>
      </c>
      <c r="E22" s="127">
        <f t="shared" si="1"/>
        <v>28500000</v>
      </c>
      <c r="F22" s="163">
        <f t="shared" si="0"/>
        <v>0</v>
      </c>
    </row>
    <row r="23" spans="1:6" ht="41.25" customHeight="1" x14ac:dyDescent="0.2">
      <c r="A23" s="51" t="s">
        <v>921</v>
      </c>
      <c r="B23" s="52" t="s">
        <v>470</v>
      </c>
      <c r="C23" s="53" t="s">
        <v>922</v>
      </c>
      <c r="D23" s="105">
        <f t="shared" si="1"/>
        <v>28500000</v>
      </c>
      <c r="E23" s="127">
        <f t="shared" si="1"/>
        <v>28500000</v>
      </c>
      <c r="F23" s="163">
        <f t="shared" si="0"/>
        <v>0</v>
      </c>
    </row>
    <row r="24" spans="1:6" ht="42.75" customHeight="1" x14ac:dyDescent="0.2">
      <c r="A24" s="51" t="s">
        <v>919</v>
      </c>
      <c r="B24" s="52" t="s">
        <v>470</v>
      </c>
      <c r="C24" s="53" t="s">
        <v>920</v>
      </c>
      <c r="D24" s="105">
        <f t="shared" si="1"/>
        <v>28500000</v>
      </c>
      <c r="E24" s="127">
        <f t="shared" si="1"/>
        <v>28500000</v>
      </c>
      <c r="F24" s="163">
        <f t="shared" si="0"/>
        <v>0</v>
      </c>
    </row>
    <row r="25" spans="1:6" ht="51" customHeight="1" x14ac:dyDescent="0.2">
      <c r="A25" s="51" t="s">
        <v>917</v>
      </c>
      <c r="B25" s="52" t="s">
        <v>470</v>
      </c>
      <c r="C25" s="53" t="s">
        <v>918</v>
      </c>
      <c r="D25" s="105">
        <v>28500000</v>
      </c>
      <c r="E25" s="127">
        <v>28500000</v>
      </c>
      <c r="F25" s="163">
        <f t="shared" si="0"/>
        <v>0</v>
      </c>
    </row>
    <row r="26" spans="1:6" ht="30" customHeight="1" x14ac:dyDescent="0.2">
      <c r="A26" s="54" t="s">
        <v>472</v>
      </c>
      <c r="B26" s="46" t="s">
        <v>473</v>
      </c>
      <c r="C26" s="47" t="s">
        <v>495</v>
      </c>
      <c r="D26" s="103" t="s">
        <v>39</v>
      </c>
      <c r="E26" s="128" t="s">
        <v>39</v>
      </c>
      <c r="F26" s="102" t="s">
        <v>39</v>
      </c>
    </row>
    <row r="27" spans="1:6" ht="15.75" customHeight="1" x14ac:dyDescent="0.2">
      <c r="A27" s="51" t="s">
        <v>471</v>
      </c>
      <c r="B27" s="49"/>
      <c r="C27" s="50" t="s">
        <v>502</v>
      </c>
      <c r="D27" s="50" t="s">
        <v>502</v>
      </c>
      <c r="E27" s="50" t="s">
        <v>502</v>
      </c>
      <c r="F27" s="50" t="s">
        <v>502</v>
      </c>
    </row>
    <row r="28" spans="1:6" ht="17.25" customHeight="1" x14ac:dyDescent="0.2">
      <c r="A28" s="45" t="s">
        <v>503</v>
      </c>
      <c r="B28" s="46" t="s">
        <v>474</v>
      </c>
      <c r="C28" s="53" t="s">
        <v>504</v>
      </c>
      <c r="D28" s="103">
        <f>D29</f>
        <v>13657483.390000001</v>
      </c>
      <c r="E28" s="103">
        <f>E29</f>
        <v>-18131098.110000014</v>
      </c>
      <c r="F28" s="102">
        <f>D28-E28</f>
        <v>31788581.500000015</v>
      </c>
    </row>
    <row r="29" spans="1:6" ht="31.5" customHeight="1" x14ac:dyDescent="0.2">
      <c r="A29" s="51" t="s">
        <v>505</v>
      </c>
      <c r="B29" s="52" t="s">
        <v>474</v>
      </c>
      <c r="C29" s="53" t="s">
        <v>504</v>
      </c>
      <c r="D29" s="105">
        <v>13657483.390000001</v>
      </c>
      <c r="E29" s="105">
        <f>E30+E34</f>
        <v>-18131098.110000014</v>
      </c>
      <c r="F29" s="106">
        <f>D29-E29</f>
        <v>31788581.500000015</v>
      </c>
    </row>
    <row r="30" spans="1:6" ht="16.5" customHeight="1" x14ac:dyDescent="0.2">
      <c r="A30" s="45" t="s">
        <v>475</v>
      </c>
      <c r="B30" s="46" t="s">
        <v>476</v>
      </c>
      <c r="C30" s="53" t="s">
        <v>506</v>
      </c>
      <c r="D30" s="103">
        <f t="shared" ref="D30:E32" si="2">D31</f>
        <v>0</v>
      </c>
      <c r="E30" s="103">
        <f>E31</f>
        <v>-734275182.77999997</v>
      </c>
      <c r="F30" s="148" t="s">
        <v>463</v>
      </c>
    </row>
    <row r="31" spans="1:6" ht="24.75" customHeight="1" x14ac:dyDescent="0.2">
      <c r="A31" s="51" t="s">
        <v>507</v>
      </c>
      <c r="B31" s="52" t="s">
        <v>476</v>
      </c>
      <c r="C31" s="53" t="s">
        <v>508</v>
      </c>
      <c r="D31" s="105">
        <f t="shared" si="2"/>
        <v>0</v>
      </c>
      <c r="E31" s="105">
        <f t="shared" si="2"/>
        <v>-734275182.77999997</v>
      </c>
      <c r="F31" s="149" t="s">
        <v>463</v>
      </c>
    </row>
    <row r="32" spans="1:6" ht="27" customHeight="1" x14ac:dyDescent="0.2">
      <c r="A32" s="51" t="s">
        <v>509</v>
      </c>
      <c r="B32" s="52" t="s">
        <v>476</v>
      </c>
      <c r="C32" s="53" t="s">
        <v>510</v>
      </c>
      <c r="D32" s="105">
        <f t="shared" si="2"/>
        <v>0</v>
      </c>
      <c r="E32" s="105">
        <f t="shared" si="2"/>
        <v>-734275182.77999997</v>
      </c>
      <c r="F32" s="149" t="s">
        <v>463</v>
      </c>
    </row>
    <row r="33" spans="1:6" ht="29.25" customHeight="1" x14ac:dyDescent="0.2">
      <c r="A33" s="51" t="s">
        <v>511</v>
      </c>
      <c r="B33" s="52" t="s">
        <v>476</v>
      </c>
      <c r="C33" s="53" t="s">
        <v>512</v>
      </c>
      <c r="D33" s="105">
        <v>0</v>
      </c>
      <c r="E33" s="105">
        <v>-734275182.77999997</v>
      </c>
      <c r="F33" s="149" t="s">
        <v>463</v>
      </c>
    </row>
    <row r="34" spans="1:6" ht="16.5" customHeight="1" x14ac:dyDescent="0.2">
      <c r="A34" s="45" t="s">
        <v>477</v>
      </c>
      <c r="B34" s="46" t="s">
        <v>478</v>
      </c>
      <c r="C34" s="53" t="s">
        <v>513</v>
      </c>
      <c r="D34" s="103">
        <f t="shared" ref="D34:E36" si="3">D35</f>
        <v>0</v>
      </c>
      <c r="E34" s="103">
        <f t="shared" si="3"/>
        <v>716144084.66999996</v>
      </c>
      <c r="F34" s="148" t="s">
        <v>463</v>
      </c>
    </row>
    <row r="35" spans="1:6" ht="26.45" customHeight="1" x14ac:dyDescent="0.2">
      <c r="A35" s="51" t="s">
        <v>514</v>
      </c>
      <c r="B35" s="52" t="s">
        <v>478</v>
      </c>
      <c r="C35" s="53" t="s">
        <v>515</v>
      </c>
      <c r="D35" s="107">
        <f t="shared" si="3"/>
        <v>0</v>
      </c>
      <c r="E35" s="107">
        <f t="shared" si="3"/>
        <v>716144084.66999996</v>
      </c>
      <c r="F35" s="149" t="s">
        <v>463</v>
      </c>
    </row>
    <row r="36" spans="1:6" ht="28.15" customHeight="1" x14ac:dyDescent="0.2">
      <c r="A36" s="51" t="s">
        <v>516</v>
      </c>
      <c r="B36" s="52" t="s">
        <v>478</v>
      </c>
      <c r="C36" s="53" t="s">
        <v>517</v>
      </c>
      <c r="D36" s="105">
        <f t="shared" si="3"/>
        <v>0</v>
      </c>
      <c r="E36" s="105">
        <f t="shared" si="3"/>
        <v>716144084.66999996</v>
      </c>
      <c r="F36" s="149" t="s">
        <v>463</v>
      </c>
    </row>
    <row r="37" spans="1:6" ht="28.15" customHeight="1" x14ac:dyDescent="0.2">
      <c r="A37" s="51" t="s">
        <v>518</v>
      </c>
      <c r="B37" s="52" t="s">
        <v>478</v>
      </c>
      <c r="C37" s="53" t="s">
        <v>519</v>
      </c>
      <c r="D37" s="105">
        <v>0</v>
      </c>
      <c r="E37" s="105">
        <v>716144084.66999996</v>
      </c>
      <c r="F37" s="149" t="s">
        <v>463</v>
      </c>
    </row>
    <row r="38" spans="1:6" ht="12.75" customHeight="1" x14ac:dyDescent="0.2">
      <c r="F38" s="5"/>
    </row>
    <row r="40" spans="1:6" ht="79.5" customHeight="1" x14ac:dyDescent="0.25">
      <c r="A40" s="16" t="s">
        <v>951</v>
      </c>
      <c r="B40" s="14"/>
      <c r="C40" s="15"/>
      <c r="D40" s="14"/>
      <c r="E40" s="178" t="s">
        <v>952</v>
      </c>
      <c r="F40" s="178"/>
    </row>
    <row r="41" spans="1:6" ht="15" customHeight="1" x14ac:dyDescent="0.25">
      <c r="A41" s="14"/>
      <c r="B41" s="14"/>
      <c r="C41" s="122" t="s">
        <v>520</v>
      </c>
      <c r="D41" s="14"/>
      <c r="E41" s="14" t="s">
        <v>521</v>
      </c>
      <c r="F41" s="14"/>
    </row>
    <row r="42" spans="1:6" ht="12.75" customHeight="1" x14ac:dyDescent="0.25">
      <c r="A42" s="14"/>
      <c r="B42" s="14"/>
      <c r="C42" s="122"/>
      <c r="D42" s="14"/>
      <c r="E42" s="14"/>
      <c r="F42" s="14"/>
    </row>
    <row r="43" spans="1:6" ht="17.25" customHeight="1" x14ac:dyDescent="0.25">
      <c r="A43" s="14" t="s">
        <v>965</v>
      </c>
      <c r="B43" s="14"/>
      <c r="C43" s="14"/>
      <c r="D43" s="14"/>
      <c r="E43" s="14"/>
      <c r="F43" s="14"/>
    </row>
    <row r="44" spans="1:6" ht="17.45" customHeight="1" x14ac:dyDescent="0.25">
      <c r="A44" s="14" t="s">
        <v>522</v>
      </c>
      <c r="B44" s="14"/>
      <c r="C44" s="15"/>
      <c r="D44" s="14"/>
      <c r="E44" s="178" t="s">
        <v>966</v>
      </c>
      <c r="F44" s="178"/>
    </row>
    <row r="45" spans="1:6" ht="12.75" customHeight="1" x14ac:dyDescent="0.25">
      <c r="A45" s="14"/>
      <c r="B45" s="14"/>
      <c r="C45" s="122" t="s">
        <v>520</v>
      </c>
      <c r="D45" s="14"/>
      <c r="E45" s="14" t="s">
        <v>521</v>
      </c>
      <c r="F45" s="14"/>
    </row>
    <row r="46" spans="1:6" ht="12.75" customHeight="1" x14ac:dyDescent="0.25">
      <c r="A46" s="14"/>
      <c r="B46" s="14"/>
      <c r="C46" s="14"/>
      <c r="D46" s="14"/>
      <c r="E46" s="14"/>
      <c r="F46" s="14"/>
    </row>
    <row r="47" spans="1:6" ht="18.600000000000001" customHeight="1" x14ac:dyDescent="0.25">
      <c r="A47" s="16" t="s">
        <v>963</v>
      </c>
      <c r="B47" s="14"/>
      <c r="C47" s="15"/>
      <c r="D47" s="14"/>
      <c r="E47" s="178" t="s">
        <v>964</v>
      </c>
      <c r="F47" s="178"/>
    </row>
    <row r="48" spans="1:6" ht="12.75" customHeight="1" x14ac:dyDescent="0.25">
      <c r="A48" s="14"/>
      <c r="B48" s="14"/>
      <c r="C48" s="122" t="s">
        <v>520</v>
      </c>
      <c r="D48" s="14"/>
      <c r="E48" s="14" t="s">
        <v>521</v>
      </c>
      <c r="F48" s="14"/>
    </row>
    <row r="51" spans="1:1" ht="12.75" customHeight="1" x14ac:dyDescent="0.2">
      <c r="A51" s="125" t="s">
        <v>984</v>
      </c>
    </row>
  </sheetData>
  <mergeCells count="11">
    <mergeCell ref="E40:F40"/>
    <mergeCell ref="E44:F44"/>
    <mergeCell ref="E47:F47"/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5:F105">
    <cfRule type="cellIs" priority="23" stopIfTrue="1" operator="equal">
      <formula>0</formula>
    </cfRule>
  </conditionalFormatting>
  <conditionalFormatting sqref="F38">
    <cfRule type="cellIs" dxfId="15" priority="19" stopIfTrue="1" operator="equal">
      <formula>0</formula>
    </cfRule>
  </conditionalFormatting>
  <conditionalFormatting sqref="F36">
    <cfRule type="cellIs" dxfId="14" priority="1" stopIfTrue="1" operator="equal">
      <formula>0</formula>
    </cfRule>
  </conditionalFormatting>
  <conditionalFormatting sqref="F37">
    <cfRule type="cellIs" dxfId="13" priority="3" stopIfTrue="1" operator="equal">
      <formula>0</formula>
    </cfRule>
  </conditionalFormatting>
  <conditionalFormatting sqref="F33:F34">
    <cfRule type="cellIs" dxfId="12" priority="2" stopIfTrue="1" operator="equal">
      <formula>0</formula>
    </cfRule>
  </conditionalFormatting>
  <conditionalFormatting sqref="F26">
    <cfRule type="cellIs" dxfId="11" priority="13" stopIfTrue="1" operator="equal">
      <formula>0</formula>
    </cfRule>
  </conditionalFormatting>
  <conditionalFormatting sqref="F28">
    <cfRule type="cellIs" dxfId="10" priority="12" stopIfTrue="1" operator="equal">
      <formula>0</formula>
    </cfRule>
  </conditionalFormatting>
  <conditionalFormatting sqref="F29 F15:F16">
    <cfRule type="cellIs" dxfId="9" priority="10" stopIfTrue="1" operator="equal">
      <formula>0</formula>
    </cfRule>
  </conditionalFormatting>
  <conditionalFormatting sqref="E30">
    <cfRule type="cellIs" dxfId="8" priority="9" stopIfTrue="1" operator="equal">
      <formula>0</formula>
    </cfRule>
  </conditionalFormatting>
  <conditionalFormatting sqref="E31">
    <cfRule type="cellIs" dxfId="7" priority="8" stopIfTrue="1" operator="equal">
      <formula>0</formula>
    </cfRule>
  </conditionalFormatting>
  <conditionalFormatting sqref="F30:F31">
    <cfRule type="cellIs" dxfId="6" priority="6" stopIfTrue="1" operator="equal">
      <formula>0</formula>
    </cfRule>
  </conditionalFormatting>
  <conditionalFormatting sqref="F32">
    <cfRule type="cellIs" dxfId="5" priority="5" stopIfTrue="1" operator="equal">
      <formula>0</formula>
    </cfRule>
  </conditionalFormatting>
  <conditionalFormatting sqref="F35">
    <cfRule type="cellIs" dxfId="4" priority="4" stopIfTrue="1" operator="equal">
      <formula>0</formula>
    </cfRule>
  </conditionalFormatting>
  <conditionalFormatting sqref="F13">
    <cfRule type="cellIs" dxfId="3" priority="18" stopIfTrue="1" operator="equal">
      <formula>0</formula>
    </cfRule>
  </conditionalFormatting>
  <conditionalFormatting sqref="F18">
    <cfRule type="cellIs" dxfId="2" priority="17" stopIfTrue="1" operator="equal">
      <formula>0</formula>
    </cfRule>
  </conditionalFormatting>
  <conditionalFormatting sqref="F19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98425196850393704" right="0.98425196850393704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26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5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488</v>
      </c>
    </row>
    <row r="7" spans="1:2" x14ac:dyDescent="0.2">
      <c r="A7" t="s">
        <v>489</v>
      </c>
      <c r="B7" t="s">
        <v>488</v>
      </c>
    </row>
    <row r="8" spans="1:2" x14ac:dyDescent="0.2">
      <c r="A8" t="s">
        <v>490</v>
      </c>
      <c r="B8" t="s">
        <v>491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Доходы+</vt:lpstr>
      <vt:lpstr>Расходы</vt:lpstr>
      <vt:lpstr>Источники+ </vt:lpstr>
      <vt:lpstr>_params</vt:lpstr>
      <vt:lpstr>'Доходы+'!APPT</vt:lpstr>
      <vt:lpstr>'Источники+ '!APPT</vt:lpstr>
      <vt:lpstr>Расходы!APPT</vt:lpstr>
      <vt:lpstr>'Доходы+'!FILE_NAME</vt:lpstr>
      <vt:lpstr>'Доходы+'!FIO</vt:lpstr>
      <vt:lpstr>Расходы!FIO</vt:lpstr>
      <vt:lpstr>'Доходы+'!FORM_CODE</vt:lpstr>
      <vt:lpstr>'Доходы+'!LAST_CELL</vt:lpstr>
      <vt:lpstr>'Источники+ '!LAST_CELL</vt:lpstr>
      <vt:lpstr>Расходы!LAST_CELL</vt:lpstr>
      <vt:lpstr>'Доходы+'!PERIOD</vt:lpstr>
      <vt:lpstr>'Доходы+'!RANGE_NAMES</vt:lpstr>
      <vt:lpstr>'Доходы+'!RBEGIN_1</vt:lpstr>
      <vt:lpstr>'Источники+ '!RBEGIN_1</vt:lpstr>
      <vt:lpstr>Расходы!RBEGIN_1</vt:lpstr>
      <vt:lpstr>'Доходы+'!REG_DATE</vt:lpstr>
      <vt:lpstr>'Доходы+'!REND_1</vt:lpstr>
      <vt:lpstr>'Источники+ '!REND_1</vt:lpstr>
      <vt:lpstr>Расходы!REND_1</vt:lpstr>
      <vt:lpstr>'Источники+ '!S_520</vt:lpstr>
      <vt:lpstr>'Источники+ '!S_620</vt:lpstr>
      <vt:lpstr>'Источники+ '!S_700</vt:lpstr>
      <vt:lpstr>'Источники+ '!S_700A</vt:lpstr>
      <vt:lpstr>'Доходы+'!SIGN</vt:lpstr>
      <vt:lpstr>'Источники+ '!SIGN</vt:lpstr>
      <vt:lpstr>Расходы!SIGN</vt:lpstr>
      <vt:lpstr>'Доходы+'!SRC_CODE</vt:lpstr>
      <vt:lpstr>'Доходы+'!SRC_KIND</vt:lpstr>
      <vt:lpstr>'Доходы+'!Область_печати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Успенская Елена Геннадьевна</cp:lastModifiedBy>
  <cp:lastPrinted>2022-11-22T07:41:06Z</cp:lastPrinted>
  <dcterms:created xsi:type="dcterms:W3CDTF">2019-02-22T07:57:33Z</dcterms:created>
  <dcterms:modified xsi:type="dcterms:W3CDTF">2022-12-14T12:08:35Z</dcterms:modified>
</cp:coreProperties>
</file>