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210" windowWidth="14355" windowHeight="10620"/>
  </bookViews>
  <sheets>
    <sheet name="Доходы+" sheetId="1" r:id="rId1"/>
    <sheet name="Расходы" sheetId="6" r:id="rId2"/>
    <sheet name="Источники+ " sheetId="5" r:id="rId3"/>
    <sheet name="_params" sheetId="4" state="hidden" r:id="rId4"/>
  </sheets>
  <definedNames>
    <definedName name="_xlnm._FilterDatabase" localSheetId="0" hidden="1">'Доходы+'!$A$20:$H$233</definedName>
    <definedName name="_xlnm._FilterDatabase" localSheetId="1" hidden="1">Расходы!$A$10:$J$379</definedName>
    <definedName name="APPT" localSheetId="0">'Доходы+'!$A$25</definedName>
    <definedName name="APPT" localSheetId="2">'Источники+ '!$A$29</definedName>
    <definedName name="APPT" localSheetId="1">Расходы!$A$19</definedName>
    <definedName name="FILE_NAME" localSheetId="0">'Доходы+'!$H$3</definedName>
    <definedName name="FIO" localSheetId="0">'Доходы+'!$D$25</definedName>
    <definedName name="FIO" localSheetId="1">Расходы!$D$19</definedName>
    <definedName name="FORM_CODE" localSheetId="0">'Доходы+'!$H$5</definedName>
    <definedName name="LAST_CELL" localSheetId="0">'Доходы+'!$F$233</definedName>
    <definedName name="LAST_CELL" localSheetId="2">'Источники+ '!$F$27</definedName>
    <definedName name="LAST_CELL" localSheetId="1">Расходы!$F$379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'Источники+ '!$A$12</definedName>
    <definedName name="RBEGIN_1" localSheetId="1">Расходы!$A$11</definedName>
    <definedName name="REG_DATE" localSheetId="0">'Доходы+'!$H$4</definedName>
    <definedName name="REND_1" localSheetId="0">'Доходы+'!$A$233</definedName>
    <definedName name="REND_1" localSheetId="2">'Источники+ '!$A$27</definedName>
    <definedName name="REND_1" localSheetId="1">Расходы!$A$381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'Доходы+'!$A$23:$D$26</definedName>
    <definedName name="SIGN" localSheetId="2">'Источники+ '!$A$29:$D$30</definedName>
    <definedName name="SIGN" localSheetId="1">Расходы!$A$18:$D$20</definedName>
    <definedName name="SRC_CODE" localSheetId="0">'Доходы+'!$H$8</definedName>
    <definedName name="SRC_KIND" localSheetId="0">'Доходы+'!$H$7</definedName>
    <definedName name="_xlnm.Print_Area" localSheetId="0">'Доходы+'!$A$1:$F$234</definedName>
    <definedName name="_xlnm.Print_Area" localSheetId="1">Расходы!$A$1:$F$381</definedName>
  </definedNames>
  <calcPr calcId="145621"/>
</workbook>
</file>

<file path=xl/calcChain.xml><?xml version="1.0" encoding="utf-8"?>
<calcChain xmlns="http://schemas.openxmlformats.org/spreadsheetml/2006/main">
  <c r="F189" i="1" l="1"/>
  <c r="F188" i="1"/>
  <c r="F253" i="6" l="1"/>
  <c r="E141" i="6"/>
  <c r="D141" i="6"/>
  <c r="F145" i="6"/>
  <c r="E145" i="6"/>
  <c r="D145" i="6"/>
  <c r="E153" i="6" l="1"/>
  <c r="F163" i="6"/>
  <c r="F162" i="6"/>
  <c r="E162" i="6"/>
  <c r="E161" i="6" s="1"/>
  <c r="D161" i="6"/>
  <c r="D162" i="6"/>
  <c r="F161" i="6" l="1"/>
  <c r="E128" i="1"/>
  <c r="E167" i="1"/>
  <c r="E222" i="1"/>
  <c r="E186" i="1"/>
  <c r="E183" i="1" s="1"/>
  <c r="E15" i="5" l="1"/>
  <c r="E45" i="6" l="1"/>
  <c r="E46" i="6"/>
  <c r="E215" i="1" l="1"/>
  <c r="E134" i="1"/>
  <c r="E39" i="1"/>
  <c r="E24" i="1"/>
  <c r="E307" i="6" l="1"/>
  <c r="D307" i="6"/>
  <c r="F309" i="6"/>
  <c r="F308" i="6"/>
  <c r="E226" i="6"/>
  <c r="D226" i="6"/>
  <c r="D223" i="6" s="1"/>
  <c r="E225" i="6"/>
  <c r="D225" i="6"/>
  <c r="D265" i="6"/>
  <c r="F268" i="6"/>
  <c r="F267" i="6"/>
  <c r="E266" i="6"/>
  <c r="D266" i="6"/>
  <c r="F257" i="6"/>
  <c r="E256" i="6"/>
  <c r="D256" i="6"/>
  <c r="F239" i="6"/>
  <c r="E238" i="6"/>
  <c r="F238" i="6" s="1"/>
  <c r="D237" i="6"/>
  <c r="D238" i="6"/>
  <c r="D241" i="6"/>
  <c r="E237" i="6" l="1"/>
  <c r="F237" i="6" s="1"/>
  <c r="F225" i="6"/>
  <c r="F256" i="6"/>
  <c r="E33" i="1"/>
  <c r="E106" i="6" l="1"/>
  <c r="E96" i="6"/>
  <c r="E145" i="1" l="1"/>
  <c r="E130" i="1"/>
  <c r="E151" i="1" l="1"/>
  <c r="E24" i="5" l="1"/>
  <c r="E23" i="5" s="1"/>
  <c r="F25" i="5"/>
  <c r="D22" i="5"/>
  <c r="D23" i="5"/>
  <c r="D24" i="5"/>
  <c r="F24" i="5" l="1"/>
  <c r="F23" i="5"/>
  <c r="E22" i="5"/>
  <c r="F22" i="5" s="1"/>
  <c r="E67" i="1"/>
  <c r="E66" i="1" s="1"/>
  <c r="E202" i="1"/>
  <c r="E162" i="1"/>
  <c r="E158" i="1"/>
  <c r="E149" i="1"/>
  <c r="E60" i="1" l="1"/>
  <c r="E64" i="1"/>
  <c r="E18" i="6"/>
  <c r="D181" i="6" l="1"/>
  <c r="D182" i="6"/>
  <c r="E183" i="6"/>
  <c r="E182" i="6" s="1"/>
  <c r="D183" i="6"/>
  <c r="F205" i="6"/>
  <c r="E204" i="6"/>
  <c r="E203" i="6" s="1"/>
  <c r="D204" i="6"/>
  <c r="E134" i="6"/>
  <c r="E133" i="6" s="1"/>
  <c r="E135" i="6"/>
  <c r="D135" i="6"/>
  <c r="E136" i="6"/>
  <c r="D136" i="6"/>
  <c r="D134" i="6" s="1"/>
  <c r="D133" i="6" s="1"/>
  <c r="F133" i="6" s="1"/>
  <c r="F157" i="6"/>
  <c r="F136" i="6" s="1"/>
  <c r="E155" i="6"/>
  <c r="E154" i="6" s="1"/>
  <c r="D155" i="6"/>
  <c r="F155" i="6" s="1"/>
  <c r="F156" i="6"/>
  <c r="F135" i="6" s="1"/>
  <c r="D106" i="6"/>
  <c r="D107" i="6"/>
  <c r="F204" i="6" l="1"/>
  <c r="F134" i="6"/>
  <c r="E181" i="6"/>
  <c r="F181" i="6" s="1"/>
  <c r="F182" i="6"/>
  <c r="F183" i="6"/>
  <c r="D203" i="6"/>
  <c r="F203" i="6" s="1"/>
  <c r="D154" i="6"/>
  <c r="D153" i="6" s="1"/>
  <c r="E226" i="1"/>
  <c r="E225" i="1" s="1"/>
  <c r="E220" i="1"/>
  <c r="E213" i="1"/>
  <c r="E211" i="1"/>
  <c r="E208" i="1"/>
  <c r="E204" i="1"/>
  <c r="E200" i="1"/>
  <c r="E198" i="1"/>
  <c r="E195" i="1"/>
  <c r="E170" i="1"/>
  <c r="E154" i="1"/>
  <c r="E147" i="1"/>
  <c r="E143" i="1"/>
  <c r="E140" i="1"/>
  <c r="E197" i="1" l="1"/>
  <c r="E219" i="1"/>
  <c r="F154" i="6"/>
  <c r="E100" i="1"/>
  <c r="E99" i="1" s="1"/>
  <c r="E37" i="1" l="1"/>
  <c r="E29" i="1"/>
  <c r="E184" i="1" l="1"/>
  <c r="E111" i="1" l="1"/>
  <c r="E110" i="1" s="1"/>
  <c r="E110" i="6"/>
  <c r="D110" i="6"/>
  <c r="E107" i="6"/>
  <c r="E139" i="6"/>
  <c r="D139" i="6"/>
  <c r="D140" i="6"/>
  <c r="E190" i="6"/>
  <c r="D190" i="6"/>
  <c r="F139" i="6" l="1"/>
  <c r="F110" i="6"/>
  <c r="E329" i="6"/>
  <c r="D329" i="6"/>
  <c r="E322" i="6"/>
  <c r="D359" i="6"/>
  <c r="E360" i="6"/>
  <c r="E359" i="6" s="1"/>
  <c r="D360" i="6"/>
  <c r="E289" i="6"/>
  <c r="D289" i="6"/>
  <c r="E279" i="6"/>
  <c r="E278" i="6" s="1"/>
  <c r="E277" i="6" s="1"/>
  <c r="D279" i="6"/>
  <c r="D278" i="6" s="1"/>
  <c r="D277" i="6" s="1"/>
  <c r="D306" i="6"/>
  <c r="E306" i="6"/>
  <c r="F279" i="6"/>
  <c r="F278" i="6" s="1"/>
  <c r="F277" i="6" s="1"/>
  <c r="E193" i="6"/>
  <c r="F172" i="6"/>
  <c r="E166" i="6"/>
  <c r="D166" i="6"/>
  <c r="F167" i="6"/>
  <c r="F306" i="6" l="1"/>
  <c r="F307" i="6"/>
  <c r="E350" i="6"/>
  <c r="E349" i="6" s="1"/>
  <c r="D350" i="6"/>
  <c r="D349" i="6" s="1"/>
  <c r="F351" i="6"/>
  <c r="E314" i="6"/>
  <c r="E313" i="6" s="1"/>
  <c r="D314" i="6"/>
  <c r="D313" i="6" s="1"/>
  <c r="F315" i="6"/>
  <c r="F349" i="6" l="1"/>
  <c r="F350" i="6"/>
  <c r="F313" i="6"/>
  <c r="F314" i="6"/>
  <c r="E78" i="1"/>
  <c r="E173" i="1" l="1"/>
  <c r="E169" i="1" s="1"/>
  <c r="E231" i="1"/>
  <c r="E55" i="1"/>
  <c r="E70" i="1" l="1"/>
  <c r="D358" i="6" l="1"/>
  <c r="F366" i="6"/>
  <c r="F360" i="6" s="1"/>
  <c r="F359" i="6" s="1"/>
  <c r="E365" i="6"/>
  <c r="D365" i="6"/>
  <c r="E341" i="6"/>
  <c r="E340" i="6" s="1"/>
  <c r="E339" i="6" s="1"/>
  <c r="F197" i="6"/>
  <c r="F190" i="6" s="1"/>
  <c r="E196" i="6"/>
  <c r="D196" i="6"/>
  <c r="D189" i="6" s="1"/>
  <c r="E140" i="6"/>
  <c r="F149" i="6"/>
  <c r="E148" i="6"/>
  <c r="E147" i="6" s="1"/>
  <c r="D148" i="6"/>
  <c r="D147" i="6" s="1"/>
  <c r="E118" i="6"/>
  <c r="D118" i="6"/>
  <c r="F119" i="6"/>
  <c r="F147" i="6" l="1"/>
  <c r="E195" i="6"/>
  <c r="E188" i="6" s="1"/>
  <c r="E189" i="6"/>
  <c r="F196" i="6"/>
  <c r="F189" i="6" s="1"/>
  <c r="F365" i="6"/>
  <c r="F148" i="6"/>
  <c r="D195" i="6"/>
  <c r="F195" i="6" l="1"/>
  <c r="F188" i="6" s="1"/>
  <c r="D188" i="6"/>
  <c r="E23" i="1" l="1"/>
  <c r="E104" i="1" l="1"/>
  <c r="E86" i="1"/>
  <c r="F97" i="6" l="1"/>
  <c r="F96" i="6" s="1"/>
  <c r="E29" i="6"/>
  <c r="E28" i="6" s="1"/>
  <c r="D29" i="6"/>
  <c r="D28" i="6" s="1"/>
  <c r="E324" i="6"/>
  <c r="E323" i="6" s="1"/>
  <c r="E285" i="6"/>
  <c r="D285" i="6"/>
  <c r="D303" i="6"/>
  <c r="F298" i="6"/>
  <c r="F285" i="6" s="1"/>
  <c r="E297" i="6"/>
  <c r="E296" i="6" s="1"/>
  <c r="E283" i="6" s="1"/>
  <c r="D297" i="6"/>
  <c r="D96" i="6"/>
  <c r="F64" i="6"/>
  <c r="F379" i="6"/>
  <c r="E378" i="6"/>
  <c r="D378" i="6"/>
  <c r="D377" i="6" s="1"/>
  <c r="D376" i="6" s="1"/>
  <c r="D375" i="6" s="1"/>
  <c r="F373" i="6"/>
  <c r="F372" i="6" s="1"/>
  <c r="E372" i="6"/>
  <c r="D372" i="6"/>
  <c r="D371" i="6" s="1"/>
  <c r="F371" i="6" s="1"/>
  <c r="F370" i="6"/>
  <c r="E369" i="6"/>
  <c r="E368" i="6" s="1"/>
  <c r="E367" i="6" s="1"/>
  <c r="D369" i="6"/>
  <c r="F364" i="6"/>
  <c r="E363" i="6"/>
  <c r="D363" i="6"/>
  <c r="D362" i="6" s="1"/>
  <c r="D361" i="6" s="1"/>
  <c r="E358" i="6"/>
  <c r="E357" i="6" s="1"/>
  <c r="E356" i="6" s="1"/>
  <c r="E355" i="6"/>
  <c r="E354" i="6" s="1"/>
  <c r="E353" i="6" s="1"/>
  <c r="D355" i="6"/>
  <c r="D354" i="6" s="1"/>
  <c r="F348" i="6"/>
  <c r="E347" i="6"/>
  <c r="D347" i="6"/>
  <c r="F346" i="6"/>
  <c r="E345" i="6"/>
  <c r="E344" i="6" s="1"/>
  <c r="D345" i="6"/>
  <c r="D344" i="6" s="1"/>
  <c r="F342" i="6"/>
  <c r="F329" i="6" s="1"/>
  <c r="D341" i="6"/>
  <c r="F341" i="6" s="1"/>
  <c r="F338" i="6"/>
  <c r="F337" i="6"/>
  <c r="F324" i="6" s="1"/>
  <c r="E336" i="6"/>
  <c r="E335" i="6" s="1"/>
  <c r="E334" i="6" s="1"/>
  <c r="D336" i="6"/>
  <c r="D335" i="6" s="1"/>
  <c r="D334" i="6" s="1"/>
  <c r="F333" i="6"/>
  <c r="E332" i="6"/>
  <c r="D332" i="6"/>
  <c r="D331" i="6" s="1"/>
  <c r="D330" i="6" s="1"/>
  <c r="E328" i="6"/>
  <c r="E327" i="6" s="1"/>
  <c r="D328" i="6"/>
  <c r="E326" i="6"/>
  <c r="D326" i="6"/>
  <c r="E325" i="6"/>
  <c r="D325" i="6"/>
  <c r="D324" i="6"/>
  <c r="D322" i="6"/>
  <c r="D321" i="6" s="1"/>
  <c r="E321" i="6"/>
  <c r="E319" i="6"/>
  <c r="E318" i="6" s="1"/>
  <c r="E317" i="6" s="1"/>
  <c r="D319" i="6"/>
  <c r="F312" i="6"/>
  <c r="E311" i="6"/>
  <c r="E310" i="6" s="1"/>
  <c r="E305" i="6" s="1"/>
  <c r="D311" i="6"/>
  <c r="D310" i="6" s="1"/>
  <c r="D305" i="6" s="1"/>
  <c r="F304" i="6"/>
  <c r="E303" i="6"/>
  <c r="F302" i="6"/>
  <c r="F301" i="6"/>
  <c r="E300" i="6"/>
  <c r="D300" i="6"/>
  <c r="F295" i="6"/>
  <c r="E294" i="6"/>
  <c r="D294" i="6"/>
  <c r="D293" i="6" s="1"/>
  <c r="E291" i="6"/>
  <c r="D291" i="6"/>
  <c r="D290" i="6" s="1"/>
  <c r="E290" i="6"/>
  <c r="E288" i="6"/>
  <c r="D288" i="6"/>
  <c r="E282" i="6"/>
  <c r="E281" i="6" s="1"/>
  <c r="E280" i="6" s="1"/>
  <c r="D282" i="6"/>
  <c r="D281" i="6" s="1"/>
  <c r="F275" i="6"/>
  <c r="E274" i="6"/>
  <c r="D274" i="6"/>
  <c r="D273" i="6" s="1"/>
  <c r="E273" i="6"/>
  <c r="F272" i="6"/>
  <c r="E271" i="6"/>
  <c r="E270" i="6" s="1"/>
  <c r="D271" i="6"/>
  <c r="D270" i="6" s="1"/>
  <c r="F269" i="6"/>
  <c r="E265" i="6"/>
  <c r="F264" i="6"/>
  <c r="F263" i="6"/>
  <c r="F262" i="6"/>
  <c r="E261" i="6"/>
  <c r="D261" i="6"/>
  <c r="D260" i="6" s="1"/>
  <c r="F258" i="6"/>
  <c r="E255" i="6"/>
  <c r="E254" i="6" s="1"/>
  <c r="D255" i="6"/>
  <c r="D254" i="6" s="1"/>
  <c r="F252" i="6"/>
  <c r="E251" i="6"/>
  <c r="E250" i="6" s="1"/>
  <c r="E249" i="6" s="1"/>
  <c r="D251" i="6"/>
  <c r="F248" i="6"/>
  <c r="F247" i="6"/>
  <c r="E246" i="6"/>
  <c r="D246" i="6"/>
  <c r="D245" i="6" s="1"/>
  <c r="D244" i="6" s="1"/>
  <c r="F243" i="6"/>
  <c r="F242" i="6"/>
  <c r="E241" i="6"/>
  <c r="E240" i="6" s="1"/>
  <c r="E236" i="6" s="1"/>
  <c r="D240" i="6"/>
  <c r="D236" i="6" s="1"/>
  <c r="E235" i="6"/>
  <c r="D235" i="6"/>
  <c r="D234" i="6"/>
  <c r="D233" i="6" s="1"/>
  <c r="E232" i="6"/>
  <c r="E231" i="6" s="1"/>
  <c r="D232" i="6"/>
  <c r="D231" i="6" s="1"/>
  <c r="E230" i="6"/>
  <c r="D230" i="6"/>
  <c r="E229" i="6"/>
  <c r="D229" i="6"/>
  <c r="E224" i="6"/>
  <c r="E223" i="6" s="1"/>
  <c r="F223" i="6" s="1"/>
  <c r="D224" i="6"/>
  <c r="E221" i="6"/>
  <c r="D221" i="6"/>
  <c r="E220" i="6"/>
  <c r="D220" i="6"/>
  <c r="E219" i="6"/>
  <c r="D219" i="6"/>
  <c r="F215" i="6"/>
  <c r="F214" i="6"/>
  <c r="E213" i="6"/>
  <c r="E212" i="6" s="1"/>
  <c r="E211" i="6" s="1"/>
  <c r="D213" i="6"/>
  <c r="F210" i="6"/>
  <c r="F209" i="6"/>
  <c r="E208" i="6"/>
  <c r="E207" i="6" s="1"/>
  <c r="E206" i="6" s="1"/>
  <c r="D208" i="6"/>
  <c r="D207" i="6" s="1"/>
  <c r="F202" i="6"/>
  <c r="F201" i="6"/>
  <c r="E200" i="6"/>
  <c r="E199" i="6" s="1"/>
  <c r="E198" i="6" s="1"/>
  <c r="D200" i="6"/>
  <c r="D199" i="6" s="1"/>
  <c r="D198" i="6" s="1"/>
  <c r="F194" i="6"/>
  <c r="E192" i="6"/>
  <c r="E191" i="6" s="1"/>
  <c r="D193" i="6"/>
  <c r="D192" i="6" s="1"/>
  <c r="D191" i="6" s="1"/>
  <c r="E187" i="6"/>
  <c r="D187" i="6"/>
  <c r="E186" i="6"/>
  <c r="D186" i="6"/>
  <c r="E180" i="6"/>
  <c r="D180" i="6"/>
  <c r="E179" i="6"/>
  <c r="D179" i="6"/>
  <c r="F175" i="6"/>
  <c r="E174" i="6"/>
  <c r="D174" i="6"/>
  <c r="D173" i="6" s="1"/>
  <c r="E171" i="6"/>
  <c r="D171" i="6"/>
  <c r="D170" i="6" s="1"/>
  <c r="F168" i="6"/>
  <c r="F166" i="6" s="1"/>
  <c r="E165" i="6"/>
  <c r="E164" i="6" s="1"/>
  <c r="D165" i="6"/>
  <c r="F160" i="6"/>
  <c r="E159" i="6"/>
  <c r="D159" i="6"/>
  <c r="F152" i="6"/>
  <c r="E151" i="6"/>
  <c r="E150" i="6" s="1"/>
  <c r="E146" i="6" s="1"/>
  <c r="D151" i="6"/>
  <c r="E144" i="6"/>
  <c r="D144" i="6"/>
  <c r="E143" i="6"/>
  <c r="D143" i="6"/>
  <c r="F131" i="6"/>
  <c r="E130" i="6"/>
  <c r="E129" i="6" s="1"/>
  <c r="E128" i="6" s="1"/>
  <c r="D130" i="6"/>
  <c r="F127" i="6"/>
  <c r="E126" i="6"/>
  <c r="D126" i="6"/>
  <c r="D109" i="6" s="1"/>
  <c r="F124" i="6"/>
  <c r="E123" i="6"/>
  <c r="E122" i="6" s="1"/>
  <c r="D123" i="6"/>
  <c r="F123" i="6" s="1"/>
  <c r="F120" i="6"/>
  <c r="D117" i="6"/>
  <c r="F116" i="6"/>
  <c r="F115" i="6"/>
  <c r="E114" i="6"/>
  <c r="E113" i="6" s="1"/>
  <c r="D114" i="6"/>
  <c r="D113" i="6" s="1"/>
  <c r="E111" i="6"/>
  <c r="D111" i="6"/>
  <c r="F102" i="6"/>
  <c r="F101" i="6"/>
  <c r="F100" i="6"/>
  <c r="E99" i="6"/>
  <c r="D99" i="6"/>
  <c r="D98" i="6" s="1"/>
  <c r="F95" i="6"/>
  <c r="F94" i="6"/>
  <c r="E93" i="6"/>
  <c r="D93" i="6"/>
  <c r="D92" i="6" s="1"/>
  <c r="F91" i="6"/>
  <c r="F90" i="6"/>
  <c r="F89" i="6"/>
  <c r="E88" i="6"/>
  <c r="E87" i="6" s="1"/>
  <c r="D88" i="6"/>
  <c r="D87" i="6" s="1"/>
  <c r="F85" i="6"/>
  <c r="D84" i="6"/>
  <c r="F84" i="6" s="1"/>
  <c r="F82" i="6"/>
  <c r="F81" i="6"/>
  <c r="E80" i="6"/>
  <c r="E79" i="6" s="1"/>
  <c r="D80" i="6"/>
  <c r="F78" i="6"/>
  <c r="F77" i="6"/>
  <c r="E76" i="6"/>
  <c r="E75" i="6" s="1"/>
  <c r="D76" i="6"/>
  <c r="D75" i="6" s="1"/>
  <c r="F74" i="6"/>
  <c r="F73" i="6"/>
  <c r="F72" i="6"/>
  <c r="E71" i="6"/>
  <c r="E70" i="6" s="1"/>
  <c r="D71" i="6"/>
  <c r="D70" i="6" s="1"/>
  <c r="F68" i="6"/>
  <c r="F67" i="6"/>
  <c r="F66" i="6"/>
  <c r="E65" i="6"/>
  <c r="D65" i="6"/>
  <c r="E63" i="6"/>
  <c r="D63" i="6"/>
  <c r="F61" i="6"/>
  <c r="F27" i="6" s="1"/>
  <c r="F60" i="6"/>
  <c r="F59" i="6"/>
  <c r="E58" i="6"/>
  <c r="E57" i="6" s="1"/>
  <c r="D58" i="6"/>
  <c r="D57" i="6" s="1"/>
  <c r="F56" i="6"/>
  <c r="F55" i="6"/>
  <c r="F54" i="6"/>
  <c r="E53" i="6"/>
  <c r="D53" i="6"/>
  <c r="D52" i="6" s="1"/>
  <c r="F50" i="6"/>
  <c r="E49" i="6"/>
  <c r="E48" i="6" s="1"/>
  <c r="E44" i="6" s="1"/>
  <c r="D49" i="6"/>
  <c r="D48" i="6" s="1"/>
  <c r="F47" i="6"/>
  <c r="D46" i="6"/>
  <c r="D45" i="6" s="1"/>
  <c r="F45" i="6" s="1"/>
  <c r="F43" i="6"/>
  <c r="F42" i="6"/>
  <c r="F41" i="6"/>
  <c r="E40" i="6"/>
  <c r="E39" i="6" s="1"/>
  <c r="E38" i="6" s="1"/>
  <c r="D40" i="6"/>
  <c r="D39" i="6" s="1"/>
  <c r="D38" i="6" s="1"/>
  <c r="D37" i="6"/>
  <c r="F37" i="6" s="1"/>
  <c r="E36" i="6"/>
  <c r="D36" i="6"/>
  <c r="E35" i="6"/>
  <c r="D35" i="6"/>
  <c r="E34" i="6"/>
  <c r="D34" i="6"/>
  <c r="E32" i="6"/>
  <c r="E31" i="6" s="1"/>
  <c r="D32" i="6"/>
  <c r="D31" i="6" s="1"/>
  <c r="E27" i="6"/>
  <c r="D27" i="6"/>
  <c r="E26" i="6"/>
  <c r="D26" i="6"/>
  <c r="E25" i="6"/>
  <c r="D25" i="6"/>
  <c r="E22" i="6"/>
  <c r="D22" i="6"/>
  <c r="E21" i="6"/>
  <c r="D21" i="6"/>
  <c r="E20" i="6"/>
  <c r="D20" i="6"/>
  <c r="D18" i="6"/>
  <c r="E17" i="6"/>
  <c r="D17" i="6"/>
  <c r="E16" i="6"/>
  <c r="D16" i="6"/>
  <c r="F236" i="6" l="1"/>
  <c r="F273" i="6"/>
  <c r="F319" i="6"/>
  <c r="F288" i="6"/>
  <c r="D343" i="6"/>
  <c r="E343" i="6"/>
  <c r="D142" i="6"/>
  <c r="E299" i="6"/>
  <c r="E125" i="6"/>
  <c r="E121" i="6" s="1"/>
  <c r="E109" i="6"/>
  <c r="E108" i="6" s="1"/>
  <c r="D316" i="6"/>
  <c r="F347" i="6"/>
  <c r="F303" i="6"/>
  <c r="F186" i="6"/>
  <c r="E352" i="6"/>
  <c r="F274" i="6"/>
  <c r="F16" i="6"/>
  <c r="D62" i="6"/>
  <c r="D51" i="6" s="1"/>
  <c r="F171" i="6"/>
  <c r="F187" i="6"/>
  <c r="F36" i="6"/>
  <c r="F48" i="6"/>
  <c r="F113" i="6"/>
  <c r="E170" i="6"/>
  <c r="D169" i="6"/>
  <c r="F369" i="6"/>
  <c r="F297" i="6"/>
  <c r="F296" i="6" s="1"/>
  <c r="F283" i="6" s="1"/>
  <c r="F29" i="6"/>
  <c r="F28" i="6" s="1"/>
  <c r="F345" i="6"/>
  <c r="F143" i="6"/>
  <c r="D185" i="6"/>
  <c r="D184" i="6" s="1"/>
  <c r="D222" i="6"/>
  <c r="D340" i="6"/>
  <c r="D339" i="6" s="1"/>
  <c r="F378" i="6"/>
  <c r="E138" i="6"/>
  <c r="F34" i="6"/>
  <c r="F271" i="6"/>
  <c r="F328" i="6"/>
  <c r="D296" i="6"/>
  <c r="D283" i="6" s="1"/>
  <c r="E284" i="6"/>
  <c r="D284" i="6"/>
  <c r="D83" i="6"/>
  <c r="F83" i="6" s="1"/>
  <c r="F106" i="6"/>
  <c r="F305" i="6"/>
  <c r="D318" i="6"/>
  <c r="D317" i="6" s="1"/>
  <c r="F317" i="6" s="1"/>
  <c r="D368" i="6"/>
  <c r="F368" i="6" s="1"/>
  <c r="F35" i="6"/>
  <c r="F107" i="6"/>
  <c r="D122" i="6"/>
  <c r="F122" i="6" s="1"/>
  <c r="F290" i="6"/>
  <c r="F325" i="6"/>
  <c r="F363" i="6"/>
  <c r="F180" i="6"/>
  <c r="E105" i="6"/>
  <c r="E104" i="6" s="1"/>
  <c r="D158" i="6"/>
  <c r="D138" i="6"/>
  <c r="F179" i="6"/>
  <c r="F118" i="6"/>
  <c r="D112" i="6"/>
  <c r="D86" i="6"/>
  <c r="F18" i="6"/>
  <c r="D24" i="6"/>
  <c r="D23" i="6" s="1"/>
  <c r="F232" i="6"/>
  <c r="E33" i="6"/>
  <c r="E30" i="6" s="1"/>
  <c r="F22" i="6"/>
  <c r="F71" i="6"/>
  <c r="E62" i="6"/>
  <c r="E19" i="6"/>
  <c r="F336" i="6"/>
  <c r="F334" i="6"/>
  <c r="F311" i="6"/>
  <c r="D299" i="6"/>
  <c r="E287" i="6"/>
  <c r="E286" i="6" s="1"/>
  <c r="F289" i="6"/>
  <c r="D287" i="6"/>
  <c r="D286" i="6" s="1"/>
  <c r="F300" i="6"/>
  <c r="F17" i="6"/>
  <c r="F114" i="6"/>
  <c r="F254" i="6"/>
  <c r="E218" i="6"/>
  <c r="E217" i="6" s="1"/>
  <c r="F220" i="6"/>
  <c r="E15" i="6"/>
  <c r="E158" i="6"/>
  <c r="F281" i="6"/>
  <c r="F231" i="6"/>
  <c r="F270" i="6"/>
  <c r="E222" i="6"/>
  <c r="F226" i="6"/>
  <c r="F224" i="6"/>
  <c r="F221" i="6"/>
  <c r="F219" i="6"/>
  <c r="F229" i="6"/>
  <c r="E228" i="6"/>
  <c r="E227" i="6" s="1"/>
  <c r="F230" i="6"/>
  <c r="D228" i="6"/>
  <c r="D227" i="6" s="1"/>
  <c r="F241" i="6"/>
  <c r="D206" i="6"/>
  <c r="F207" i="6"/>
  <c r="D178" i="6"/>
  <c r="F200" i="6"/>
  <c r="F198" i="6"/>
  <c r="E178" i="6"/>
  <c r="F192" i="6"/>
  <c r="F193" i="6"/>
  <c r="F165" i="6"/>
  <c r="E24" i="6"/>
  <c r="E23" i="6" s="1"/>
  <c r="F76" i="6"/>
  <c r="E69" i="6"/>
  <c r="F65" i="6"/>
  <c r="F57" i="6"/>
  <c r="D19" i="6"/>
  <c r="F53" i="6"/>
  <c r="E52" i="6"/>
  <c r="F40" i="6"/>
  <c r="F38" i="6"/>
  <c r="D79" i="6"/>
  <c r="F79" i="6" s="1"/>
  <c r="D33" i="6"/>
  <c r="D30" i="6" s="1"/>
  <c r="F99" i="6"/>
  <c r="E98" i="6"/>
  <c r="F31" i="6"/>
  <c r="F39" i="6"/>
  <c r="D44" i="6"/>
  <c r="F44" i="6" s="1"/>
  <c r="F46" i="6"/>
  <c r="F87" i="6"/>
  <c r="F20" i="6"/>
  <c r="F49" i="6"/>
  <c r="F75" i="6"/>
  <c r="F80" i="6"/>
  <c r="F93" i="6"/>
  <c r="E92" i="6"/>
  <c r="F92" i="6" s="1"/>
  <c r="F111" i="6"/>
  <c r="F174" i="6"/>
  <c r="E173" i="6"/>
  <c r="F173" i="6" s="1"/>
  <c r="E142" i="6"/>
  <c r="D15" i="6"/>
  <c r="F21" i="6"/>
  <c r="F25" i="6"/>
  <c r="F26" i="6"/>
  <c r="F32" i="6"/>
  <c r="F58" i="6"/>
  <c r="F63" i="6"/>
  <c r="F70" i="6"/>
  <c r="F88" i="6"/>
  <c r="D125" i="6"/>
  <c r="F126" i="6"/>
  <c r="D129" i="6"/>
  <c r="D105" i="6"/>
  <c r="F130" i="6"/>
  <c r="D150" i="6"/>
  <c r="D146" i="6" s="1"/>
  <c r="F151" i="6"/>
  <c r="D212" i="6"/>
  <c r="F213" i="6"/>
  <c r="D250" i="6"/>
  <c r="F251" i="6"/>
  <c r="F265" i="6"/>
  <c r="F266" i="6"/>
  <c r="F282" i="6"/>
  <c r="E117" i="6"/>
  <c r="F117" i="6" s="1"/>
  <c r="F140" i="6"/>
  <c r="F144" i="6"/>
  <c r="D164" i="6"/>
  <c r="F164" i="6" s="1"/>
  <c r="D177" i="6"/>
  <c r="F206" i="6"/>
  <c r="F255" i="6"/>
  <c r="F261" i="6"/>
  <c r="E260" i="6"/>
  <c r="E259" i="6" s="1"/>
  <c r="F294" i="6"/>
  <c r="E293" i="6"/>
  <c r="F293" i="6" s="1"/>
  <c r="F321" i="6"/>
  <c r="D323" i="6"/>
  <c r="F326" i="6"/>
  <c r="F332" i="6"/>
  <c r="E331" i="6"/>
  <c r="E330" i="6" s="1"/>
  <c r="F335" i="6"/>
  <c r="F355" i="6"/>
  <c r="D357" i="6"/>
  <c r="F358" i="6"/>
  <c r="D374" i="6"/>
  <c r="F159" i="6"/>
  <c r="E185" i="6"/>
  <c r="E184" i="6" s="1"/>
  <c r="E177" i="6"/>
  <c r="F199" i="6"/>
  <c r="F208" i="6"/>
  <c r="D218" i="6"/>
  <c r="F235" i="6"/>
  <c r="E234" i="6"/>
  <c r="E233" i="6" s="1"/>
  <c r="F240" i="6"/>
  <c r="D280" i="6"/>
  <c r="F310" i="6"/>
  <c r="F322" i="6"/>
  <c r="D327" i="6"/>
  <c r="F327" i="6" s="1"/>
  <c r="F344" i="6"/>
  <c r="F246" i="6"/>
  <c r="E245" i="6"/>
  <c r="F291" i="6"/>
  <c r="E320" i="6"/>
  <c r="D353" i="6"/>
  <c r="F353" i="6" s="1"/>
  <c r="F354" i="6"/>
  <c r="E362" i="6"/>
  <c r="E361" i="6" s="1"/>
  <c r="E377" i="6"/>
  <c r="F343" i="6" l="1"/>
  <c r="D176" i="6"/>
  <c r="F125" i="6"/>
  <c r="E176" i="6"/>
  <c r="F299" i="6"/>
  <c r="F292" i="6" s="1"/>
  <c r="F276" i="6" s="1"/>
  <c r="D292" i="6"/>
  <c r="D276" i="6" s="1"/>
  <c r="E169" i="6"/>
  <c r="F169" i="6" s="1"/>
  <c r="F153" i="6"/>
  <c r="F330" i="6"/>
  <c r="E316" i="6"/>
  <c r="F318" i="6"/>
  <c r="F184" i="6"/>
  <c r="D367" i="6"/>
  <c r="F367" i="6" s="1"/>
  <c r="D121" i="6"/>
  <c r="F121" i="6" s="1"/>
  <c r="F331" i="6"/>
  <c r="F284" i="6"/>
  <c r="F170" i="6"/>
  <c r="F339" i="6"/>
  <c r="F340" i="6"/>
  <c r="E51" i="6"/>
  <c r="F51" i="6" s="1"/>
  <c r="F222" i="6"/>
  <c r="F62" i="6"/>
  <c r="F178" i="6"/>
  <c r="D137" i="6"/>
  <c r="E137" i="6"/>
  <c r="E132" i="6" s="1"/>
  <c r="F287" i="6"/>
  <c r="E292" i="6"/>
  <c r="E276" i="6" s="1"/>
  <c r="F33" i="6"/>
  <c r="F19" i="6"/>
  <c r="E14" i="6"/>
  <c r="E13" i="6" s="1"/>
  <c r="F138" i="6"/>
  <c r="F286" i="6"/>
  <c r="F158" i="6"/>
  <c r="E216" i="6"/>
  <c r="D259" i="6"/>
  <c r="F259" i="6" s="1"/>
  <c r="F227" i="6"/>
  <c r="F228" i="6"/>
  <c r="F185" i="6"/>
  <c r="F98" i="6"/>
  <c r="E86" i="6"/>
  <c r="F86" i="6" s="1"/>
  <c r="F24" i="6"/>
  <c r="F23" i="6"/>
  <c r="F30" i="6"/>
  <c r="F52" i="6"/>
  <c r="F280" i="6"/>
  <c r="F218" i="6"/>
  <c r="D217" i="6"/>
  <c r="F357" i="6"/>
  <c r="D356" i="6"/>
  <c r="F212" i="6"/>
  <c r="D211" i="6"/>
  <c r="F211" i="6" s="1"/>
  <c r="D108" i="6"/>
  <c r="F108" i="6" s="1"/>
  <c r="F109" i="6"/>
  <c r="F233" i="6"/>
  <c r="F234" i="6"/>
  <c r="F191" i="6"/>
  <c r="F250" i="6"/>
  <c r="D249" i="6"/>
  <c r="F249" i="6" s="1"/>
  <c r="F105" i="6"/>
  <c r="D104" i="6"/>
  <c r="F104" i="6" s="1"/>
  <c r="F260" i="6"/>
  <c r="E112" i="6"/>
  <c r="E376" i="6"/>
  <c r="F377" i="6"/>
  <c r="F177" i="6"/>
  <c r="F142" i="6"/>
  <c r="F141" i="6"/>
  <c r="F129" i="6"/>
  <c r="D128" i="6"/>
  <c r="F361" i="6"/>
  <c r="F362" i="6"/>
  <c r="E244" i="6"/>
  <c r="F244" i="6" s="1"/>
  <c r="F245" i="6"/>
  <c r="F323" i="6"/>
  <c r="D320" i="6"/>
  <c r="F150" i="6"/>
  <c r="F146" i="6"/>
  <c r="F15" i="6"/>
  <c r="D14" i="6"/>
  <c r="D13" i="6" s="1"/>
  <c r="D69" i="6"/>
  <c r="F69" i="6" s="1"/>
  <c r="F176" i="6" l="1"/>
  <c r="D132" i="6"/>
  <c r="F132" i="6" s="1"/>
  <c r="F356" i="6"/>
  <c r="D352" i="6"/>
  <c r="F352" i="6" s="1"/>
  <c r="F137" i="6"/>
  <c r="F14" i="6"/>
  <c r="F13" i="6" s="1"/>
  <c r="F320" i="6"/>
  <c r="F316" i="6"/>
  <c r="E375" i="6"/>
  <c r="F376" i="6"/>
  <c r="F128" i="6"/>
  <c r="D103" i="6"/>
  <c r="E103" i="6"/>
  <c r="F112" i="6"/>
  <c r="D216" i="6"/>
  <c r="F216" i="6" s="1"/>
  <c r="F217" i="6"/>
  <c r="F103" i="6" l="1"/>
  <c r="E374" i="6"/>
  <c r="F374" i="6" s="1"/>
  <c r="F375" i="6"/>
  <c r="D11" i="6"/>
  <c r="E11" i="6" l="1"/>
  <c r="F11" i="6" s="1"/>
  <c r="E51" i="1" l="1"/>
  <c r="E59" i="1"/>
  <c r="E74" i="1"/>
  <c r="E81" i="1"/>
  <c r="E156" i="1"/>
  <c r="E129" i="1" s="1"/>
  <c r="E191" i="1"/>
  <c r="E50" i="1" l="1"/>
  <c r="E49" i="1"/>
  <c r="E32" i="5"/>
  <c r="E31" i="5" s="1"/>
  <c r="E30" i="5" s="1"/>
  <c r="D32" i="5"/>
  <c r="D31" i="5" s="1"/>
  <c r="D30" i="5" s="1"/>
  <c r="E36" i="5"/>
  <c r="E35" i="5" s="1"/>
  <c r="D36" i="5"/>
  <c r="D35" i="5" s="1"/>
  <c r="E22" i="1" l="1"/>
  <c r="E123" i="1"/>
  <c r="E97" i="1"/>
  <c r="E179" i="1" l="1"/>
  <c r="E181" i="1"/>
  <c r="E178" i="1" l="1"/>
  <c r="F19" i="5"/>
  <c r="F18" i="5" s="1"/>
  <c r="E229" i="1" l="1"/>
  <c r="E44" i="1" l="1"/>
  <c r="E43" i="1" s="1"/>
  <c r="E230" i="1" l="1"/>
  <c r="F21" i="5" l="1"/>
  <c r="E20" i="5"/>
  <c r="E17" i="5" l="1"/>
  <c r="E217" i="1"/>
  <c r="E207" i="1" s="1"/>
  <c r="E77" i="1" l="1"/>
  <c r="E73" i="1" s="1"/>
  <c r="E103" i="1"/>
  <c r="E118" i="1"/>
  <c r="E117" i="1" s="1"/>
  <c r="E121" i="1"/>
  <c r="E120" i="1" s="1"/>
  <c r="E126" i="1"/>
  <c r="E125" i="1" s="1"/>
  <c r="E116" i="1" l="1"/>
  <c r="E90" i="1"/>
  <c r="E89" i="1" s="1"/>
  <c r="E93" i="1"/>
  <c r="E95" i="1"/>
  <c r="E114" i="1"/>
  <c r="E113" i="1" s="1"/>
  <c r="E109" i="1" s="1"/>
  <c r="E85" i="1" l="1"/>
  <c r="E92" i="1"/>
  <c r="E21" i="1" l="1"/>
  <c r="E193" i="1"/>
  <c r="E190" i="1" s="1"/>
  <c r="E189" i="1" l="1"/>
  <c r="E188" i="1" l="1"/>
  <c r="D18" i="5"/>
  <c r="E34" i="5"/>
  <c r="D34" i="5"/>
  <c r="D20" i="5"/>
  <c r="D28" i="5" l="1"/>
  <c r="E29" i="5"/>
  <c r="E28" i="5" s="1"/>
  <c r="F28" i="5" s="1"/>
  <c r="D17" i="5"/>
  <c r="D15" i="5" s="1"/>
  <c r="D13" i="5" s="1"/>
  <c r="F17" i="5" l="1"/>
  <c r="E13" i="5"/>
  <c r="F29" i="5"/>
  <c r="F15" i="5" l="1"/>
  <c r="F13" i="5"/>
  <c r="E19" i="1" l="1"/>
  <c r="F19" i="1" l="1"/>
  <c r="E381" i="6"/>
</calcChain>
</file>

<file path=xl/sharedStrings.xml><?xml version="1.0" encoding="utf-8"?>
<sst xmlns="http://schemas.openxmlformats.org/spreadsheetml/2006/main" count="2344" uniqueCount="992">
  <si>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</si>
  <si>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</si>
  <si>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</si>
  <si>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</si>
  <si>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</si>
  <si>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</si>
  <si>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</si>
  <si>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</si>
  <si>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</si>
  <si>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</si>
  <si>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</si>
  <si>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</si>
  <si>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</si>
  <si>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</si>
  <si>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</si>
  <si>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</si>
  <si>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</si>
  <si>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</si>
  <si>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</si>
  <si>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</si>
  <si>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</si>
  <si>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</si>
  <si>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</si>
  <si>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</si>
  <si>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</si>
  <si>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</si>
  <si>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</si>
  <si>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</si>
  <si>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</si>
  <si>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</si>
  <si>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</si>
  <si>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</si>
  <si>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</si>
  <si>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</si>
  <si>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</si>
  <si>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</si>
  <si>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</si>
  <si>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</si>
  <si>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</si>
  <si>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</si>
  <si>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</si>
  <si>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</si>
  <si>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</si>
  <si>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</si>
  <si>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</si>
  <si>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</si>
  <si>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</si>
  <si>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</si>
  <si>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</si>
  <si>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</si>
  <si>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</si>
  <si>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</si>
  <si>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</si>
  <si>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</si>
  <si>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</si>
  <si>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</si>
  <si>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</si>
  <si>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</si>
  <si>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</si>
  <si>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</si>
  <si>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</si>
  <si>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</si>
  <si>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</si>
  <si>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</si>
  <si>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</si>
  <si>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</si>
  <si>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</si>
  <si>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</si>
  <si>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</si>
  <si>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</si>
  <si>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</si>
  <si>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</si>
  <si>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</si>
  <si>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</si>
  <si>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</si>
  <si>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</si>
  <si>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</si>
  <si>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</si>
  <si>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</si>
  <si>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</si>
  <si>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</si>
  <si>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</si>
  <si>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</si>
  <si>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</si>
  <si>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</si>
  <si>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</si>
  <si>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</si>
  <si>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</si>
  <si>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</si>
  <si>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</si>
  <si>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</si>
  <si>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</si>
  <si>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</si>
  <si>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</si>
  <si>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</si>
  <si>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</si>
  <si>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</si>
  <si>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</si>
  <si>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</si>
  <si>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</si>
  <si>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</si>
  <si>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</si>
  <si>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</si>
  <si>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</si>
  <si>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</si>
  <si>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</si>
  <si>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</si>
  <si>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</si>
  <si>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</si>
  <si>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</si>
  <si>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</si>
  <si>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</si>
  <si>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</si>
  <si>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</si>
  <si>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</si>
  <si>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</si>
  <si>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</si>
  <si>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</si>
  <si>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</si>
  <si>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</si>
  <si>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</si>
  <si>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</si>
  <si>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</si>
  <si>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</si>
  <si>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</si>
  <si>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</si>
  <si>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</si>
  <si>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</si>
  <si>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</si>
  <si>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</si>
  <si>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</si>
  <si>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</si>
  <si>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</si>
  <si>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</si>
  <si>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</si>
  <si>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</si>
  <si>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</si>
  <si>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</si>
  <si>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</si>
  <si>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</si>
  <si>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</si>
  <si>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</si>
  <si>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</si>
  <si>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</si>
  <si>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</si>
  <si>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</si>
  <si>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</si>
  <si>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</si>
  <si>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</si>
  <si>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</si>
  <si>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</si>
  <si>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</si>
  <si>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</si>
  <si>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</si>
  <si>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</si>
  <si>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</si>
  <si>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</si>
  <si>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</si>
  <si>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</si>
  <si>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</si>
  <si>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</si>
  <si>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</si>
  <si>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</si>
  <si>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</si>
  <si>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</si>
  <si>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</si>
  <si>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</si>
  <si>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</si>
  <si>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</si>
  <si>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</si>
  <si>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</si>
  <si>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</si>
  <si>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</si>
  <si>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</si>
  <si>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</si>
  <si>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</si>
  <si>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</si>
  <si>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</si>
  <si>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</si>
  <si>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</si>
  <si>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</si>
  <si>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</si>
  <si>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</si>
  <si>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</si>
  <si>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</si>
  <si>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</si>
  <si>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</si>
  <si>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</si>
  <si>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</si>
  <si>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</si>
  <si>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</si>
  <si>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</si>
  <si>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</si>
  <si>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</si>
  <si>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</si>
  <si>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</si>
  <si>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</si>
  <si>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</si>
  <si>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</si>
  <si>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</si>
  <si>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</si>
  <si>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</si>
  <si>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</si>
  <si>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</si>
  <si>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</si>
  <si>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</si>
  <si>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</si>
  <si>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</si>
  <si>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</si>
  <si>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</si>
  <si>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</si>
  <si>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</si>
  <si>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</si>
  <si>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</si>
  <si>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</si>
  <si>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</si>
  <si>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</si>
  <si>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</si>
  <si>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</si>
  <si>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</si>
  <si>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</si>
  <si>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</si>
  <si>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</si>
  <si>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</si>
  <si>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</si>
  <si>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</si>
  <si>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</si>
  <si>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</si>
  <si>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</si>
  <si>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</si>
  <si>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</si>
  <si>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</si>
  <si>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</si>
  <si>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</si>
  <si>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</si>
  <si>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</si>
  <si>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</si>
  <si>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</si>
  <si>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</si>
  <si>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</si>
  <si>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</si>
  <si>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</si>
  <si>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</si>
  <si>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</si>
  <si>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</si>
  <si>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</si>
  <si>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</si>
  <si>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</si>
  <si>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</si>
  <si>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</si>
  <si>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</si>
  <si>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</si>
  <si>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</si>
  <si>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</si>
  <si>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</si>
  <si>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</si>
  <si>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</si>
  <si>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</si>
  <si>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</si>
  <si>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</si>
  <si>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</si>
  <si>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</si>
  <si>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</si>
  <si>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</si>
  <si>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</si>
  <si>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</si>
  <si>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</si>
  <si>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</si>
  <si>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</si>
  <si>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</si>
  <si>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</si>
  <si>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</si>
  <si>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</si>
  <si>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</si>
  <si>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</si>
  <si>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</si>
  <si>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</si>
  <si>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</si>
  <si>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</si>
  <si>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</si>
  <si>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</si>
  <si>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</si>
  <si>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</si>
  <si>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</si>
  <si>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</si>
  <si>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</si>
  <si>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</si>
  <si>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</si>
  <si>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</si>
  <si>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</si>
  <si>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</si>
  <si>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</si>
  <si>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</si>
  <si>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</si>
  <si>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</si>
  <si>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</si>
  <si>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</si>
  <si>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</si>
  <si>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</si>
  <si>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</si>
  <si>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</si>
  <si>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</si>
  <si>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</si>
  <si>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</si>
  <si>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</si>
  <si>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</si>
  <si>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</si>
  <si>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</si>
  <si>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</si>
  <si>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</si>
  <si>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</si>
  <si>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</si>
  <si>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</si>
  <si>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</si>
  <si>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</si>
  <si>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</si>
  <si>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</si>
  <si>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</si>
  <si>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</si>
  <si>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</si>
  <si>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</si>
  <si>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</si>
  <si>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</si>
  <si>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</si>
  <si>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</si>
  <si>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</si>
  <si>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</si>
  <si>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</si>
  <si>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</si>
  <si>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</si>
  <si>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</si>
  <si>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</si>
  <si>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</si>
  <si>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</si>
  <si>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</si>
  <si>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</si>
  <si>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</si>
  <si>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</si>
  <si>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</si>
  <si>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</si>
  <si>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</si>
  <si>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</si>
  <si>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</si>
  <si>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</si>
  <si>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</si>
  <si>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</si>
  <si>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</si>
  <si>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</si>
  <si>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</si>
  <si>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</si>
  <si>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</si>
  <si>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</si>
  <si>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</si>
  <si>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</si>
  <si>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</si>
  <si>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</si>
  <si>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</si>
  <si>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</si>
  <si>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</si>
  <si>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</si>
  <si>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</si>
  <si>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</si>
  <si>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</si>
  <si>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</si>
  <si>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</si>
  <si>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</si>
  <si>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</si>
  <si>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</si>
  <si>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</si>
  <si>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</si>
  <si>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</si>
  <si>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</si>
  <si>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</si>
  <si>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</si>
  <si>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</si>
  <si>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</si>
  <si>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</si>
  <si>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</si>
  <si>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</si>
  <si>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</si>
  <si>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</si>
  <si>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</si>
  <si>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</si>
  <si>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</si>
  <si>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</si>
  <si>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</si>
  <si>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</si>
  <si>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</si>
  <si>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</si>
  <si>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</si>
  <si>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</si>
  <si>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</si>
  <si>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</si>
  <si>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</si>
  <si>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</si>
  <si>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</si>
  <si>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</si>
  <si>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</si>
  <si>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</si>
  <si>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</si>
  <si>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</si>
  <si>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</si>
  <si>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</si>
  <si>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</si>
  <si>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</si>
  <si>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</si>
  <si>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</si>
  <si>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</si>
  <si>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</si>
  <si>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</si>
  <si>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</si>
  <si>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</si>
  <si>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</si>
  <si>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</si>
  <si>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</si>
  <si>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</si>
  <si>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</si>
  <si>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</si>
  <si>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</si>
  <si>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</si>
  <si>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</si>
  <si>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</si>
  <si>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</si>
  <si>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</si>
  <si>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</si>
  <si>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</si>
  <si>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</si>
  <si>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</si>
  <si>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</si>
  <si>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</si>
  <si>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</si>
  <si>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</si>
  <si>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</si>
  <si>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</si>
  <si>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</si>
  <si>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</si>
  <si>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</si>
  <si>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</si>
  <si>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</si>
  <si>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</si>
  <si>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</si>
  <si>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</si>
  <si>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</si>
  <si>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</si>
  <si>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</si>
  <si>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</si>
  <si>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</si>
  <si>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</si>
  <si>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</si>
  <si>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</si>
  <si>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</si>
  <si>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</si>
  <si>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</si>
  <si>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</si>
  <si>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</si>
  <si>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</si>
  <si>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</si>
  <si>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</si>
  <si>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</si>
  <si>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</si>
  <si>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</si>
  <si>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</si>
  <si>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</si>
  <si>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</si>
  <si>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</si>
  <si>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</si>
  <si>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</si>
  <si>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</si>
  <si>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</si>
  <si>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</si>
  <si>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</si>
  <si>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</si>
  <si>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</si>
  <si>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</si>
  <si>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</si>
  <si>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</si>
  <si>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</si>
  <si>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</si>
  <si>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</si>
  <si>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</si>
  <si>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</si>
  <si>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</si>
  <si>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</si>
  <si>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</si>
  <si>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</si>
  <si>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</si>
  <si>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</si>
  <si>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</si>
  <si>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</si>
  <si>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</si>
  <si>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</si>
  <si>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</si>
  <si>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</si>
  <si>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</si>
  <si>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</si>
  <si>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</si>
  <si>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</si>
  <si>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</si>
  <si>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</si>
  <si>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</si>
  <si>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</si>
  <si>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</si>
  <si>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</si>
  <si>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</si>
  <si>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</si>
  <si>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</si>
  <si>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</si>
  <si>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</si>
  <si>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</si>
  <si>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</si>
  <si>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</si>
  <si>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</si>
  <si>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</si>
  <si>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</si>
  <si>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</si>
  <si>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</si>
  <si>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</si>
  <si>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</si>
  <si>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</si>
  <si>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</si>
  <si>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</si>
  <si>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</si>
  <si>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</si>
  <si>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</si>
  <si>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</si>
  <si>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</si>
  <si>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</si>
  <si>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</si>
  <si>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</si>
  <si>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</si>
  <si>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</si>
  <si>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</si>
  <si>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</si>
  <si>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</si>
  <si>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</si>
  <si>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</si>
  <si>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</si>
  <si>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</si>
  <si>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</si>
  <si>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</si>
  <si>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</si>
  <si>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</si>
  <si>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</si>
  <si>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</si>
  <si>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</si>
  <si>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</si>
  <si>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</si>
  <si>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</si>
  <si>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</si>
  <si>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</si>
  <si>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</si>
  <si>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</si>
  <si>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</si>
  <si>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000 0100 0000000000 300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</si>
  <si>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</si>
  <si>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</si>
  <si>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</si>
  <si>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</si>
  <si>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</si>
  <si>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</si>
  <si>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</si>
  <si>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</si>
  <si>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</si>
  <si>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</si>
  <si>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</si>
  <si>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</si>
  <si>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</si>
  <si>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</si>
  <si>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</si>
  <si>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</si>
  <si>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</si>
  <si>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</si>
  <si>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</si>
  <si>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</si>
  <si>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</si>
  <si>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</si>
  <si>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</si>
  <si>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</si>
  <si>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</si>
  <si>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</si>
  <si>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</si>
  <si>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</si>
  <si>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</si>
  <si>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</si>
  <si>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</si>
  <si>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</si>
  <si>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</si>
  <si>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</si>
  <si>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</si>
  <si>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</si>
  <si>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</si>
  <si>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</si>
  <si>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</si>
  <si>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</si>
  <si>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</si>
  <si>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</si>
  <si>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</si>
  <si>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</si>
  <si>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</si>
  <si>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</si>
  <si>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</si>
  <si>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</si>
  <si>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</si>
  <si>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</si>
  <si>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</si>
  <si>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</si>
  <si>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</si>
  <si>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</si>
  <si>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</si>
  <si>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</si>
  <si>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</si>
  <si>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</si>
  <si>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</si>
  <si>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</si>
  <si>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</si>
  <si>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</si>
  <si>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</si>
  <si>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</si>
  <si>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</si>
  <si>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</si>
  <si>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</si>
  <si>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</si>
  <si>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</si>
  <si>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</si>
  <si>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</si>
  <si>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</si>
  <si>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</si>
  <si>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</si>
  <si>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</si>
  <si>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</si>
  <si>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</si>
  <si>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</si>
  <si>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</si>
  <si>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</si>
  <si>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</si>
  <si>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</si>
  <si>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</si>
  <si>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</si>
  <si>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</si>
  <si>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</si>
  <si>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</si>
  <si>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</si>
  <si>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</si>
  <si>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</si>
  <si>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</si>
  <si>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</si>
  <si>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</si>
  <si>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</si>
  <si>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</si>
  <si>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</si>
  <si>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</si>
  <si>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</si>
  <si>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</si>
  <si>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</si>
  <si>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</si>
  <si>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</si>
  <si>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</si>
  <si>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</si>
  <si>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</si>
  <si>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</si>
  <si>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</si>
  <si>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</si>
  <si>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</si>
  <si>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</si>
  <si>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</si>
  <si>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</si>
  <si>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</si>
  <si>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</si>
  <si>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</si>
  <si>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</si>
  <si>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</si>
  <si>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</si>
  <si>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</si>
  <si>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</si>
  <si>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</si>
  <si>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</si>
  <si>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</si>
  <si>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</si>
  <si>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</si>
  <si>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</si>
  <si>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182 10501011012100110</t>
  </si>
  <si>
    <t xml:space="preserve"> 182 10501011013000110</t>
  </si>
  <si>
    <t>182 10501021011000110</t>
  </si>
  <si>
    <t>182 10501021012100110</t>
  </si>
  <si>
    <t>000 10502020020000110</t>
  </si>
  <si>
    <t>182 10803010011050110</t>
  </si>
  <si>
    <t>182 10803010011060110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</si>
  <si>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</si>
  <si>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</si>
  <si>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</si>
  <si>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</si>
  <si>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</si>
  <si>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890 11601073010017140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</si>
  <si>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</si>
  <si>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</si>
  <si>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</si>
  <si>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</si>
  <si>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</si>
  <si>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</si>
  <si>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</si>
  <si>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</si>
  <si>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</si>
  <si>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</si>
  <si>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</si>
  <si>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</si>
  <si>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</si>
  <si>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</si>
  <si>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</si>
  <si>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</si>
  <si>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</si>
  <si>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</si>
  <si>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</si>
  <si>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</si>
  <si>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</si>
  <si>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</si>
  <si>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</si>
  <si>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</si>
  <si>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</si>
  <si>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</si>
  <si>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</si>
  <si>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</si>
  <si>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</si>
  <si>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</si>
  <si>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</si>
  <si>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</si>
  <si>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</si>
  <si>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</si>
  <si>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322 11610123010041140</t>
  </si>
  <si>
    <t>000 11611000010000140</t>
  </si>
  <si>
    <t>000 11611050010000140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</si>
  <si>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</si>
  <si>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</si>
  <si>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</si>
  <si>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000 10803000010000110</t>
  </si>
  <si>
    <t>890 11601193010005140</t>
  </si>
  <si>
    <t>000 11500000000000000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</si>
  <si>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</si>
  <si>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</si>
  <si>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</si>
  <si>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</si>
  <si>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</si>
  <si>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</si>
  <si>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</si>
  <si>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890 11601123010002140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</si>
  <si>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</si>
  <si>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 xml:space="preserve"> 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</si>
  <si>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</si>
  <si>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</si>
  <si>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</si>
  <si>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</si>
  <si>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000 11701000000000180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</si>
  <si>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</si>
  <si>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182 10102080011000110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</si>
  <si>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</si>
  <si>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000 0801 0000000000 410 </t>
  </si>
  <si>
    <t xml:space="preserve">000 0801 0000000000 414 </t>
  </si>
  <si>
    <t xml:space="preserve">000 0801 0000000000 400 </t>
  </si>
  <si>
    <t xml:space="preserve">000 0800 0000000000 400 </t>
  </si>
  <si>
    <t xml:space="preserve">000 0800 0000000000 410 </t>
  </si>
  <si>
    <t xml:space="preserve">000 0800 0000000000 414 </t>
  </si>
  <si>
    <t xml:space="preserve">                 x                    </t>
  </si>
  <si>
    <t xml:space="preserve">000 0100 0000000000 360 </t>
  </si>
  <si>
    <t>Плата за выбросы загрязняющих веществ,образующихся при сжигании на факельных установках и (или) рассеивании попутного нефтяного газа 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</si>
  <si>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</si>
  <si>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</si>
  <si>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</si>
  <si>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</si>
  <si>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</si>
  <si>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</si>
  <si>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</si>
  <si>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</si>
  <si>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890 11601143010016140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</si>
  <si>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</si>
  <si>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923 11701040040000180</t>
  </si>
  <si>
    <t>Субсидии бюджетам городских округов на поддержку отрасли культуры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</si>
  <si>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</si>
  <si>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975 20229999040000150</t>
  </si>
  <si>
    <t>923 20229999040000150</t>
  </si>
  <si>
    <t>923 20225519040000150</t>
  </si>
  <si>
    <t>975 20225304040000150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</si>
  <si>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</si>
  <si>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975 20230029040000150</t>
  </si>
  <si>
    <t>992 20219999040000150</t>
  </si>
  <si>
    <t>Прочие дотации бюджетам городских округов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</si>
  <si>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</si>
  <si>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</si>
  <si>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182 10503010011000110</t>
  </si>
  <si>
    <t>000 0309 0000000000 242</t>
  </si>
  <si>
    <t>000 0405 0000000000 200</t>
  </si>
  <si>
    <t>000 0405 0000000000 240</t>
  </si>
  <si>
    <t>000 0405 0000000000 244</t>
  </si>
  <si>
    <t>000 0501 0000000000 800</t>
  </si>
  <si>
    <t>000 0501 0000000000 853</t>
  </si>
  <si>
    <t xml:space="preserve">000 0501 0000000000 850 </t>
  </si>
  <si>
    <t>000 0709 0000000000 633</t>
  </si>
  <si>
    <t>000 1102 0000000000 300</t>
  </si>
  <si>
    <t>000 1102 0000000000 350</t>
  </si>
  <si>
    <t>Премии и гранты</t>
  </si>
  <si>
    <t>890 11601153010006140</t>
  </si>
  <si>
    <t>923 11109044040005120</t>
  </si>
  <si>
    <t>923 20704020040000150</t>
  </si>
  <si>
    <t>923 20704050040000150</t>
  </si>
  <si>
    <t>Поступление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</si>
  <si>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городских округов</t>
  </si>
  <si>
    <t>Прочие межбюджетные трансферты, передаваемые бюджетам городских округов</t>
  </si>
  <si>
    <t>188 11610123010041140</t>
  </si>
  <si>
    <t>890 11601083010039140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</si>
  <si>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</si>
  <si>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</si>
  <si>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000 0804 0000000000 600</t>
  </si>
  <si>
    <t>000 0804 0000000000 610</t>
  </si>
  <si>
    <t>000 0804 0000000000 612</t>
  </si>
  <si>
    <t>000 1006 0000000000 600</t>
  </si>
  <si>
    <t>000 1006 0000000000 610</t>
  </si>
  <si>
    <t>000 1006 0000000000 612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</si>
  <si>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</si>
  <si>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</si>
  <si>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000 0409 0000000000 243 </t>
  </si>
  <si>
    <t>Закупка товаров, работ, услуг в целях капитального ремонта государственного (муниципального) имущества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</si>
  <si>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</si>
  <si>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</si>
  <si>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</si>
  <si>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</si>
  <si>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</si>
  <si>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</si>
  <si>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000 1100 0000000000 300</t>
  </si>
  <si>
    <t>000 1100 0000000000 350</t>
  </si>
  <si>
    <t>000 0500 0000000000 800</t>
  </si>
  <si>
    <t xml:space="preserve">000 0500 0000000000 850 </t>
  </si>
  <si>
    <t>000 0500 0000000000 853</t>
  </si>
  <si>
    <t xml:space="preserve">000 0400 0000000000 243 </t>
  </si>
  <si>
    <t>000 0300 0000000000 242</t>
  </si>
  <si>
    <t>048 11201030016000120</t>
  </si>
  <si>
    <t>048 11201070016000120</t>
  </si>
  <si>
    <t>182 10102020013000110</t>
  </si>
  <si>
    <t>182 10501021013000110</t>
  </si>
  <si>
    <t>875 11601063010101140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</si>
  <si>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</si>
  <si>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</si>
  <si>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</si>
  <si>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</si>
  <si>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</si>
  <si>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</si>
  <si>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</si>
  <si>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</si>
  <si>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</si>
  <si>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</si>
  <si>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</si>
  <si>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</si>
  <si>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</si>
  <si>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</si>
  <si>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</si>
  <si>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</si>
  <si>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000 10503010010000110</t>
  </si>
  <si>
    <t>Единый сельскохозяйственный налог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</si>
  <si>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</si>
  <si>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</si>
  <si>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</si>
  <si>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</si>
  <si>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</si>
  <si>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</si>
  <si>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</si>
  <si>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</si>
  <si>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</si>
  <si>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</si>
  <si>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</si>
  <si>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</si>
  <si>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000 11601120010000140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</si>
  <si>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</si>
  <si>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</si>
  <si>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</si>
  <si>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</si>
  <si>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</si>
  <si>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</si>
  <si>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000 20219999000000150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</si>
  <si>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</si>
  <si>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</si>
  <si>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</si>
  <si>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000 20225519000000150</t>
  </si>
  <si>
    <t>Субсидии бюджетам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</si>
  <si>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</si>
  <si>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</si>
  <si>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</si>
  <si>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</si>
  <si>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</si>
  <si>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</si>
  <si>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000 20704000040000150</t>
  </si>
  <si>
    <t>000 11300000000000000</t>
  </si>
  <si>
    <t>ПРОЧИЕ БЕЗВОЗМЕЗДНЫЕ ПОСТУПЛЕНИЯ</t>
  </si>
  <si>
    <t>000 20700000000000000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</si>
  <si>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</si>
  <si>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</si>
  <si>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</si>
  <si>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</si>
  <si>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</si>
  <si>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</si>
  <si>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</si>
  <si>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</si>
  <si>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</si>
  <si>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</si>
  <si>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 xml:space="preserve">000 0502 0000000000 400 </t>
  </si>
  <si>
    <t xml:space="preserve">000 0502 0000000000 410 </t>
  </si>
  <si>
    <t xml:space="preserve">000 0502 0000000000 414 </t>
  </si>
  <si>
    <t xml:space="preserve">000 0500 0000000000 400 </t>
  </si>
  <si>
    <t xml:space="preserve">000 0500 0000000000 410 </t>
  </si>
  <si>
    <t xml:space="preserve">000 0500 0000000000 414 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</si>
  <si>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</si>
  <si>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</si>
  <si>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182 10503010012100110</t>
  </si>
  <si>
    <t>Единый сельскохозяйственный налог (пени по соответствующему платежу)</t>
  </si>
  <si>
    <t>890 11601133019000140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</si>
  <si>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</si>
  <si>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</si>
  <si>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</si>
  <si>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890 11601203010008140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</si>
  <si>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</si>
  <si>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Субсидии бюджетам городских округов на реализацию программ формирования современной городской среды</t>
  </si>
  <si>
    <t>923 20225555040000150</t>
  </si>
  <si>
    <t>000 20225555000000150</t>
  </si>
  <si>
    <t>Субсидии бюджетам на реализацию программ формирования современной городской среды</t>
  </si>
  <si>
    <t>000 10503000010000110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</si>
  <si>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</si>
  <si>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992 0103010004 0000 710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</si>
  <si>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</si>
  <si>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992 0103010000 0000 700</t>
  </si>
  <si>
    <t>Бюджетные кредиты из других бюджетов бюджетной системы Российской Федерации в валюте Российской Федерации</t>
  </si>
  <si>
    <t xml:space="preserve"> 992 0103010000 0000 000</t>
  </si>
  <si>
    <t>Бюджетные кредиты из других бюджетов бюджетной системы Российской Федерации</t>
  </si>
  <si>
    <t xml:space="preserve"> 992 0103000000 0000 000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</si>
  <si>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</si>
  <si>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</si>
  <si>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</si>
  <si>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</si>
  <si>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</si>
  <si>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</si>
  <si>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</si>
  <si>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</si>
  <si>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</si>
  <si>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</si>
  <si>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</si>
  <si>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89011601093010022140</t>
  </si>
  <si>
    <t>00011601093010000140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</si>
  <si>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</si>
  <si>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</si>
  <si>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Субсидии (гранты в форме субсидий), не подлежащие казначейскому сопровождению</t>
  </si>
  <si>
    <t xml:space="preserve">000 0801 0000000000 633 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</si>
  <si>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</si>
  <si>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</si>
  <si>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000 0701 0000000000 200</t>
  </si>
  <si>
    <t>000 0701 0000000000 240</t>
  </si>
  <si>
    <t>000 0701 0000000000 244</t>
  </si>
  <si>
    <t>000 0707 0000000000 611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</si>
  <si>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(выполенние работ)</t>
  </si>
  <si>
    <t>000 0709 0000000000 243</t>
  </si>
  <si>
    <t>000 0700 0000000000 243</t>
  </si>
  <si>
    <t xml:space="preserve">000 0804 0000000000 123 </t>
  </si>
  <si>
    <t>Закупка товаров,работ, услуг в целях капитального ремонта государственного (муниципального) имущества</t>
  </si>
  <si>
    <t>Заместитель руководителя  администрации городского округа "Вуктыл" - начальник Финансового управления администрации городского округа "Вуктыл"</t>
  </si>
  <si>
    <t>В. А. Бабина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</si>
  <si>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</si>
  <si>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</si>
  <si>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18210102080013000110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</si>
  <si>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</si>
  <si>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89011601063010091140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</si>
  <si>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</si>
  <si>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</si>
  <si>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0002023512000000150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</si>
  <si>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</si>
  <si>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92320235120040000150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</si>
  <si>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</si>
  <si>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Главный бухгалтер</t>
  </si>
  <si>
    <t>С. К. Новинькова</t>
  </si>
  <si>
    <t>Руководитель финансово-экономической</t>
  </si>
  <si>
    <t>Н. Г. Бобрецова</t>
  </si>
  <si>
    <t>на  01.11.2022 г.</t>
  </si>
  <si>
    <t>00011705000000000180</t>
  </si>
  <si>
    <t>92311705040040000180</t>
  </si>
  <si>
    <t>Прочие неналоговые доходы бюджетов городских округов</t>
  </si>
  <si>
    <t>Невыясненные поступления, зачисляемые в бюджеты городских округов</t>
  </si>
  <si>
    <t>Невыясненные поступления</t>
  </si>
  <si>
    <t xml:space="preserve">Прочие неналоговые доходы </t>
  </si>
  <si>
    <t>923 20249999040000150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</si>
  <si>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</si>
  <si>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</si>
  <si>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</si>
  <si>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</si>
  <si>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</si>
  <si>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</si>
  <si>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</si>
  <si>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</si>
  <si>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r>
      <t>" 23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ноября 2022 г.</t>
    </r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</si>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</sst>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3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7">
    <xf numFmtId="0" fontId="0" fillId="0" borderId="0"/>
    <xf numFmtId="0" fontId="5" fillId="0" borderId="9">
      <alignment horizontal="left" wrapText="1"/>
    </xf>
    <xf numFmtId="49" fontId="5" fillId="0" borderId="10">
      <alignment horizontal="center" wrapText="1"/>
    </xf>
    <xf numFmtId="49" fontId="5" fillId="0" borderId="11">
      <alignment horizontal="center"/>
    </xf>
    <xf numFmtId="4" fontId="5" fillId="0" borderId="12">
      <alignment horizontal="right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/>
    </xf>
    <xf numFmtId="0" fontId="6" fillId="0" borderId="15"/>
    <xf numFmtId="0" fontId="5" fillId="0" borderId="9">
      <alignment horizontal="left" wrapText="1" indent="1"/>
    </xf>
    <xf numFmtId="49" fontId="5" fillId="0" borderId="16">
      <alignment horizontal="center" wrapText="1"/>
    </xf>
    <xf numFmtId="49" fontId="5" fillId="0" borderId="17">
      <alignment horizontal="center"/>
    </xf>
    <xf numFmtId="4" fontId="5" fillId="0" borderId="17">
      <alignment horizontal="right"/>
    </xf>
    <xf numFmtId="0" fontId="5" fillId="0" borderId="13">
      <alignment horizontal="left" wrapText="1" indent="2"/>
    </xf>
    <xf numFmtId="0" fontId="5" fillId="0" borderId="18">
      <alignment horizontal="left" wrapText="1" indent="2"/>
    </xf>
    <xf numFmtId="49" fontId="5" fillId="0" borderId="16">
      <alignment horizontal="center" shrinkToFit="1"/>
    </xf>
    <xf numFmtId="49" fontId="5" fillId="0" borderId="17">
      <alignment horizontal="center" shrinkToFit="1"/>
    </xf>
    <xf numFmtId="4" fontId="9" fillId="0" borderId="12">
      <alignment horizontal="right" vertical="center" shrinkToFit="1"/>
    </xf>
    <xf numFmtId="1" fontId="9" fillId="0" borderId="12">
      <alignment horizontal="center" vertical="center" shrinkToFit="1"/>
    </xf>
    <xf numFmtId="0" fontId="19" fillId="0" borderId="19">
      <alignment horizontal="left" wrapText="1" indent="2"/>
    </xf>
    <xf numFmtId="4" fontId="19" fillId="0" borderId="12">
      <alignment horizontal="right"/>
    </xf>
    <xf numFmtId="0" fontId="13" fillId="0" borderId="0"/>
    <xf numFmtId="4" fontId="5" fillId="0" borderId="12">
      <alignment horizontal="right"/>
    </xf>
    <xf numFmtId="43" fontId="13" fillId="0" borderId="0" applyFont="0" applyFill="0" applyBorder="0" applyAlignment="0" applyProtection="0"/>
    <xf numFmtId="49" fontId="21" fillId="0" borderId="20">
      <alignment horizontal="center" vertical="top" shrinkToFit="1"/>
    </xf>
    <xf numFmtId="0" fontId="6" fillId="0" borderId="21">
      <alignment horizontal="left" vertical="top" wrapText="1"/>
    </xf>
    <xf numFmtId="0" fontId="5" fillId="0" borderId="19">
      <alignment horizontal="left" wrapText="1" indent="2"/>
    </xf>
  </cellStyleXfs>
  <cellXfs count="199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8" fillId="2" borderId="0" xfId="0" applyFont="1" applyFill="1"/>
    <xf numFmtId="0" fontId="8" fillId="2" borderId="5" xfId="0" applyFont="1" applyFill="1" applyBorder="1"/>
    <xf numFmtId="0" fontId="8" fillId="2" borderId="0" xfId="0" applyFont="1" applyFill="1" applyAlignment="1">
      <alignment wrapText="1"/>
    </xf>
    <xf numFmtId="0" fontId="13" fillId="2" borderId="0" xfId="0" applyFont="1" applyFill="1"/>
    <xf numFmtId="4" fontId="13" fillId="2" borderId="0" xfId="0" applyNumberFormat="1" applyFont="1" applyFill="1"/>
    <xf numFmtId="0" fontId="16" fillId="2" borderId="0" xfId="0" applyFont="1" applyFill="1"/>
    <xf numFmtId="0" fontId="10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0" fontId="10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/>
    <xf numFmtId="0" fontId="18" fillId="2" borderId="0" xfId="0" applyFont="1" applyFill="1"/>
    <xf numFmtId="49" fontId="11" fillId="2" borderId="8" xfId="0" applyNumberFormat="1" applyFont="1" applyFill="1" applyBorder="1" applyAlignment="1" applyProtection="1">
      <alignment horizontal="center" vertical="center"/>
    </xf>
    <xf numFmtId="0" fontId="20" fillId="2" borderId="8" xfId="1" applyNumberFormat="1" applyFont="1" applyFill="1" applyBorder="1" applyProtection="1">
      <alignment horizontal="left" wrapText="1"/>
    </xf>
    <xf numFmtId="49" fontId="20" fillId="2" borderId="8" xfId="2" applyNumberFormat="1" applyFont="1" applyFill="1" applyBorder="1" applyAlignment="1" applyProtection="1">
      <alignment horizontal="center" wrapText="1"/>
    </xf>
    <xf numFmtId="49" fontId="20" fillId="2" borderId="8" xfId="3" applyNumberFormat="1" applyFont="1" applyFill="1" applyBorder="1" applyAlignment="1" applyProtection="1">
      <alignment horizontal="center"/>
    </xf>
    <xf numFmtId="0" fontId="20" fillId="2" borderId="8" xfId="5" applyNumberFormat="1" applyFont="1" applyFill="1" applyBorder="1" applyProtection="1">
      <alignment horizontal="left" wrapText="1"/>
    </xf>
    <xf numFmtId="49" fontId="20" fillId="2" borderId="8" xfId="6" applyNumberFormat="1" applyFont="1" applyFill="1" applyBorder="1" applyAlignment="1" applyProtection="1">
      <alignment horizontal="center" wrapText="1"/>
    </xf>
    <xf numFmtId="49" fontId="20" fillId="2" borderId="8" xfId="7" applyNumberFormat="1" applyFont="1" applyFill="1" applyBorder="1" applyAlignment="1" applyProtection="1">
      <alignment horizontal="center"/>
    </xf>
    <xf numFmtId="0" fontId="20" fillId="2" borderId="8" xfId="9" applyNumberFormat="1" applyFont="1" applyFill="1" applyBorder="1" applyProtection="1">
      <alignment horizontal="left" wrapText="1" indent="1"/>
    </xf>
    <xf numFmtId="49" fontId="20" fillId="2" borderId="8" xfId="10" applyNumberFormat="1" applyFont="1" applyFill="1" applyBorder="1" applyAlignment="1" applyProtection="1">
      <alignment horizontal="center" wrapText="1"/>
    </xf>
    <xf numFmtId="49" fontId="20" fillId="2" borderId="8" xfId="11" applyNumberFormat="1" applyFont="1" applyFill="1" applyBorder="1" applyAlignment="1" applyProtection="1">
      <alignment horizontal="center"/>
    </xf>
    <xf numFmtId="0" fontId="18" fillId="2" borderId="8" xfId="13" applyNumberFormat="1" applyFont="1" applyFill="1" applyBorder="1" applyProtection="1">
      <alignment horizontal="left" wrapText="1" indent="2"/>
    </xf>
    <xf numFmtId="49" fontId="18" fillId="2" borderId="8" xfId="6" applyNumberFormat="1" applyFont="1" applyFill="1" applyBorder="1" applyAlignment="1" applyProtection="1">
      <alignment horizontal="center" wrapText="1"/>
    </xf>
    <xf numFmtId="49" fontId="18" fillId="2" borderId="8" xfId="7" applyNumberFormat="1" applyFont="1" applyFill="1" applyBorder="1" applyAlignment="1" applyProtection="1">
      <alignment horizontal="center"/>
    </xf>
    <xf numFmtId="0" fontId="18" fillId="2" borderId="8" xfId="14" applyNumberFormat="1" applyFont="1" applyFill="1" applyBorder="1" applyProtection="1">
      <alignment horizontal="left" wrapText="1" indent="2"/>
    </xf>
    <xf numFmtId="49" fontId="18" fillId="2" borderId="8" xfId="15" applyNumberFormat="1" applyFont="1" applyFill="1" applyBorder="1" applyAlignment="1" applyProtection="1">
      <alignment horizontal="center" shrinkToFit="1"/>
    </xf>
    <xf numFmtId="49" fontId="18" fillId="2" borderId="8" xfId="16" applyNumberFormat="1" applyFont="1" applyFill="1" applyBorder="1" applyAlignment="1" applyProtection="1">
      <alignment horizontal="center" shrinkToFit="1"/>
    </xf>
    <xf numFmtId="0" fontId="20" fillId="2" borderId="8" xfId="14" applyNumberFormat="1" applyFont="1" applyFill="1" applyBorder="1" applyProtection="1">
      <alignment horizontal="left" wrapText="1" indent="2"/>
    </xf>
    <xf numFmtId="49" fontId="11" fillId="2" borderId="8" xfId="18" applyNumberFormat="1" applyFont="1" applyFill="1" applyBorder="1" applyAlignment="1" applyProtection="1">
      <alignment horizontal="center" vertical="center" shrinkToFit="1"/>
    </xf>
    <xf numFmtId="0" fontId="20" fillId="2" borderId="8" xfId="8" applyNumberFormat="1" applyFont="1" applyFill="1" applyBorder="1" applyAlignment="1" applyProtection="1">
      <alignment horizontal="center"/>
    </xf>
    <xf numFmtId="49" fontId="14" fillId="2" borderId="8" xfId="0" applyNumberFormat="1" applyFont="1" applyFill="1" applyBorder="1" applyAlignment="1" applyProtection="1">
      <alignment horizontal="center" vertical="center"/>
    </xf>
    <xf numFmtId="4" fontId="11" fillId="2" borderId="8" xfId="18" applyNumberFormat="1" applyFont="1" applyFill="1" applyBorder="1" applyAlignment="1" applyProtection="1">
      <alignment horizontal="center" vertical="center" shrinkToFit="1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</xf>
    <xf numFmtId="49" fontId="17" fillId="2" borderId="8" xfId="0" applyNumberFormat="1" applyFont="1" applyFill="1" applyBorder="1" applyAlignment="1" applyProtection="1">
      <alignment horizontal="left" vertical="top" wrapText="1"/>
    </xf>
    <xf numFmtId="165" fontId="10" fillId="2" borderId="8" xfId="0" applyNumberFormat="1" applyFont="1" applyFill="1" applyBorder="1" applyAlignment="1" applyProtection="1">
      <alignment horizontal="left" vertical="top" wrapText="1"/>
    </xf>
    <xf numFmtId="49" fontId="10" fillId="2" borderId="8" xfId="0" quotePrefix="1" applyNumberFormat="1" applyFont="1" applyFill="1" applyBorder="1" applyAlignment="1" applyProtection="1">
      <alignment horizontal="left" vertical="top" wrapText="1"/>
    </xf>
    <xf numFmtId="165" fontId="10" fillId="2" borderId="8" xfId="0" quotePrefix="1" applyNumberFormat="1" applyFont="1" applyFill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center" vertical="center"/>
    </xf>
    <xf numFmtId="4" fontId="16" fillId="2" borderId="0" xfId="0" applyNumberFormat="1" applyFont="1" applyFill="1"/>
    <xf numFmtId="0" fontId="15" fillId="2" borderId="0" xfId="21" applyFont="1" applyFill="1" applyBorder="1" applyAlignment="1" applyProtection="1">
      <alignment horizontal="center"/>
    </xf>
    <xf numFmtId="49" fontId="12" fillId="2" borderId="0" xfId="21" applyNumberFormat="1" applyFont="1" applyFill="1" applyBorder="1" applyAlignment="1" applyProtection="1">
      <alignment horizontal="center"/>
    </xf>
    <xf numFmtId="0" fontId="13" fillId="2" borderId="0" xfId="21" applyFont="1" applyFill="1"/>
    <xf numFmtId="0" fontId="10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/>
    <xf numFmtId="0" fontId="12" fillId="2" borderId="8" xfId="21" applyFont="1" applyFill="1" applyBorder="1" applyAlignment="1" applyProtection="1">
      <alignment horizontal="center" vertical="center"/>
    </xf>
    <xf numFmtId="49" fontId="17" fillId="2" borderId="8" xfId="21" applyNumberFormat="1" applyFont="1" applyFill="1" applyBorder="1" applyAlignment="1" applyProtection="1">
      <alignment horizontal="left" vertical="top" wrapText="1"/>
    </xf>
    <xf numFmtId="49" fontId="15" fillId="2" borderId="8" xfId="21" applyNumberFormat="1" applyFont="1" applyFill="1" applyBorder="1" applyAlignment="1" applyProtection="1">
      <alignment horizontal="center" vertical="center" wrapText="1"/>
    </xf>
    <xf numFmtId="49" fontId="15" fillId="2" borderId="8" xfId="21" applyNumberFormat="1" applyFont="1" applyFill="1" applyBorder="1" applyAlignment="1" applyProtection="1">
      <alignment horizontal="center" vertical="center"/>
    </xf>
    <xf numFmtId="0" fontId="10" fillId="2" borderId="8" xfId="21" applyFont="1" applyFill="1" applyBorder="1" applyAlignment="1" applyProtection="1">
      <alignment horizontal="left" vertical="top"/>
    </xf>
    <xf numFmtId="49" fontId="10" fillId="2" borderId="8" xfId="21" applyNumberFormat="1" applyFont="1" applyFill="1" applyBorder="1" applyAlignment="1" applyProtection="1">
      <alignment horizontal="left" vertical="top" wrapText="1"/>
    </xf>
    <xf numFmtId="4" fontId="12" fillId="2" borderId="8" xfId="21" applyNumberFormat="1" applyFont="1" applyFill="1" applyBorder="1" applyAlignment="1" applyProtection="1">
      <alignment horizontal="center" vertical="center"/>
    </xf>
    <xf numFmtId="4" fontId="13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2" fillId="2" borderId="8" xfId="23" applyNumberFormat="1" applyFont="1" applyFill="1" applyBorder="1" applyAlignment="1" applyProtection="1">
      <alignment horizontal="center" vertical="center"/>
    </xf>
    <xf numFmtId="0" fontId="10" fillId="2" borderId="0" xfId="21" applyFont="1" applyFill="1"/>
    <xf numFmtId="0" fontId="12" fillId="2" borderId="0" xfId="21" applyFont="1" applyFill="1"/>
    <xf numFmtId="43" fontId="12" fillId="2" borderId="0" xfId="23" applyFont="1" applyFill="1" applyAlignment="1">
      <alignment horizontal="center"/>
    </xf>
    <xf numFmtId="0" fontId="12" fillId="2" borderId="0" xfId="21" applyFont="1" applyFill="1" applyAlignment="1">
      <alignment horizontal="center"/>
    </xf>
    <xf numFmtId="43" fontId="12" fillId="2" borderId="0" xfId="21" applyNumberFormat="1" applyFont="1" applyFill="1" applyAlignment="1">
      <alignment horizontal="center"/>
    </xf>
    <xf numFmtId="49" fontId="12" fillId="2" borderId="22" xfId="21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 applyProtection="1">
      <alignment horizontal="left" vertical="top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 applyProtection="1">
      <alignment horizontal="left" vertical="top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4" fontId="14" fillId="2" borderId="8" xfId="0" applyNumberFormat="1" applyFont="1" applyFill="1" applyBorder="1" applyAlignment="1" applyProtection="1">
      <alignment horizontal="center" vertical="center"/>
    </xf>
    <xf numFmtId="4" fontId="14" fillId="2" borderId="8" xfId="0" quotePrefix="1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</xf>
    <xf numFmtId="4" fontId="11" fillId="2" borderId="23" xfId="0" applyNumberFormat="1" applyFont="1" applyFill="1" applyBorder="1" applyAlignment="1" applyProtection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wrapText="1"/>
    </xf>
    <xf numFmtId="0" fontId="14" fillId="2" borderId="8" xfId="0" applyNumberFormat="1" applyFont="1" applyFill="1" applyBorder="1" applyAlignment="1" applyProtection="1">
      <alignment horizontal="center" vertical="center"/>
    </xf>
    <xf numFmtId="4" fontId="20" fillId="2" borderId="8" xfId="4" applyNumberFormat="1" applyFont="1" applyFill="1" applyBorder="1" applyAlignment="1" applyProtection="1">
      <alignment horizontal="center"/>
    </xf>
    <xf numFmtId="4" fontId="22" fillId="2" borderId="8" xfId="0" applyNumberFormat="1" applyFont="1" applyFill="1" applyBorder="1" applyAlignment="1">
      <alignment horizontal="center"/>
    </xf>
    <xf numFmtId="4" fontId="20" fillId="2" borderId="8" xfId="12" applyNumberFormat="1" applyFont="1" applyFill="1" applyBorder="1" applyAlignment="1" applyProtection="1">
      <alignment horizontal="center"/>
    </xf>
    <xf numFmtId="4" fontId="22" fillId="2" borderId="8" xfId="0" applyNumberFormat="1" applyFont="1" applyFill="1" applyBorder="1" applyAlignment="1"/>
    <xf numFmtId="4" fontId="18" fillId="2" borderId="8" xfId="12" applyNumberFormat="1" applyFont="1" applyFill="1" applyBorder="1" applyAlignment="1" applyProtection="1">
      <alignment horizontal="center"/>
    </xf>
    <xf numFmtId="4" fontId="23" fillId="2" borderId="8" xfId="0" applyNumberFormat="1" applyFont="1" applyFill="1" applyBorder="1" applyAlignment="1">
      <alignment horizontal="center"/>
    </xf>
    <xf numFmtId="4" fontId="22" fillId="2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18" fillId="2" borderId="12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 vertical="center"/>
    </xf>
    <xf numFmtId="4" fontId="11" fillId="2" borderId="8" xfId="17" applyNumberFormat="1" applyFont="1" applyFill="1" applyBorder="1" applyAlignment="1" applyProtection="1">
      <alignment horizontal="center" vertical="center" shrinkToFit="1"/>
    </xf>
    <xf numFmtId="49" fontId="10" fillId="2" borderId="8" xfId="0" applyNumberFormat="1" applyFont="1" applyFill="1" applyBorder="1" applyAlignment="1">
      <alignment horizontal="left" vertical="justify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0" fillId="2" borderId="6" xfId="0" quotePrefix="1" applyNumberFormat="1" applyFont="1" applyFill="1" applyBorder="1" applyAlignment="1">
      <alignment horizontal="left" wrapText="1"/>
    </xf>
    <xf numFmtId="4" fontId="14" fillId="2" borderId="8" xfId="17" applyNumberFormat="1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>
      <alignment horizontal="left" vertical="justify" wrapText="1"/>
    </xf>
    <xf numFmtId="0" fontId="10" fillId="2" borderId="22" xfId="0" applyFont="1" applyFill="1" applyBorder="1" applyAlignment="1">
      <alignment horizontal="left" vertical="justify" wrapText="1"/>
    </xf>
    <xf numFmtId="49" fontId="11" fillId="2" borderId="0" xfId="0" applyNumberFormat="1" applyFont="1" applyFill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/>
    </xf>
    <xf numFmtId="49" fontId="10" fillId="2" borderId="24" xfId="0" applyNumberFormat="1" applyFont="1" applyFill="1" applyBorder="1" applyAlignment="1">
      <alignment horizontal="left" vertical="justify" wrapText="1"/>
    </xf>
    <xf numFmtId="49" fontId="11" fillId="2" borderId="24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0" fontId="10" fillId="2" borderId="8" xfId="21" applyFont="1" applyFill="1" applyBorder="1" applyAlignment="1" applyProtection="1">
      <alignment horizontal="center" vertical="center"/>
    </xf>
    <xf numFmtId="49" fontId="12" fillId="2" borderId="8" xfId="21" applyNumberFormat="1" applyFont="1" applyFill="1" applyBorder="1" applyAlignment="1" applyProtection="1">
      <alignment horizontal="center" vertical="center"/>
    </xf>
    <xf numFmtId="0" fontId="10" fillId="2" borderId="8" xfId="0" quotePrefix="1" applyFont="1" applyFill="1" applyBorder="1" applyAlignment="1">
      <alignment horizontal="left" vertical="center" wrapText="1" shrinkToFit="1"/>
    </xf>
    <xf numFmtId="4" fontId="12" fillId="2" borderId="0" xfId="21" applyNumberFormat="1" applyFont="1" applyFill="1" applyAlignment="1">
      <alignment horizontal="center"/>
    </xf>
    <xf numFmtId="0" fontId="24" fillId="2" borderId="0" xfId="0" applyFont="1" applyFill="1"/>
    <xf numFmtId="4" fontId="15" fillId="2" borderId="8" xfId="21" applyNumberFormat="1" applyFont="1" applyFill="1" applyBorder="1" applyAlignment="1" applyProtection="1">
      <alignment horizontal="center" vertical="center"/>
    </xf>
    <xf numFmtId="4" fontId="12" fillId="2" borderId="12" xfId="21" applyNumberFormat="1" applyFont="1" applyFill="1" applyBorder="1" applyAlignment="1">
      <alignment horizontal="center" vertical="center"/>
    </xf>
    <xf numFmtId="4" fontId="26" fillId="2" borderId="12" xfId="22" applyNumberFormat="1" applyFont="1" applyFill="1" applyAlignment="1" applyProtection="1">
      <alignment horizontal="center" vertical="center"/>
    </xf>
    <xf numFmtId="4" fontId="12" fillId="2" borderId="15" xfId="21" applyNumberFormat="1" applyFont="1" applyFill="1" applyBorder="1" applyAlignment="1">
      <alignment horizontal="center" vertical="center"/>
    </xf>
    <xf numFmtId="4" fontId="12" fillId="2" borderId="22" xfId="21" applyNumberFormat="1" applyFont="1" applyFill="1" applyBorder="1" applyAlignment="1" applyProtection="1">
      <alignment horizontal="center" vertical="center"/>
    </xf>
    <xf numFmtId="4" fontId="12" fillId="2" borderId="8" xfId="21" applyNumberFormat="1" applyFont="1" applyFill="1" applyBorder="1" applyAlignment="1">
      <alignment horizontal="center" vertical="center"/>
    </xf>
    <xf numFmtId="4" fontId="12" fillId="2" borderId="0" xfId="21" applyNumberFormat="1" applyFont="1" applyFill="1" applyBorder="1" applyAlignment="1" applyProtection="1">
      <alignment horizontal="center" vertical="center"/>
    </xf>
    <xf numFmtId="4" fontId="12" fillId="2" borderId="12" xfId="22" applyNumberFormat="1" applyFont="1" applyFill="1" applyAlignment="1" applyProtection="1">
      <alignment horizontal="center" vertical="center"/>
    </xf>
    <xf numFmtId="4" fontId="12" fillId="2" borderId="8" xfId="17" applyNumberFormat="1" applyFont="1" applyFill="1" applyBorder="1" applyAlignment="1" applyProtection="1">
      <alignment horizontal="center" vertical="center" shrinkToFit="1"/>
    </xf>
    <xf numFmtId="4" fontId="18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6" fontId="11" fillId="2" borderId="8" xfId="0" applyNumberFormat="1" applyFont="1" applyFill="1" applyBorder="1" applyAlignment="1">
      <alignment horizontal="center" vertical="center"/>
    </xf>
    <xf numFmtId="0" fontId="10" fillId="2" borderId="8" xfId="0" quotePrefix="1" applyNumberFormat="1" applyFont="1" applyFill="1" applyBorder="1" applyAlignment="1">
      <alignment horizontal="left" wrapText="1"/>
    </xf>
    <xf numFmtId="0" fontId="27" fillId="0" borderId="0" xfId="0" applyFont="1" applyAlignment="1">
      <alignment horizontal="left" vertical="justify" wrapText="1"/>
    </xf>
    <xf numFmtId="0" fontId="27" fillId="0" borderId="23" xfId="0" applyFont="1" applyBorder="1" applyAlignment="1">
      <alignment horizontal="left" vertical="justify" wrapText="1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/>
    </xf>
    <xf numFmtId="4" fontId="12" fillId="2" borderId="25" xfId="2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6" fillId="2" borderId="0" xfId="0" applyFont="1" applyFill="1"/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 applyProtection="1">
      <alignment horizontal="center" vertical="center"/>
    </xf>
    <xf numFmtId="49" fontId="10" fillId="2" borderId="24" xfId="0" applyNumberFormat="1" applyFont="1" applyFill="1" applyBorder="1" applyAlignment="1" applyProtection="1">
      <alignment horizontal="left" vertical="top" wrapText="1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/>
    </xf>
    <xf numFmtId="4" fontId="14" fillId="2" borderId="8" xfId="0" applyNumberFormat="1" applyFont="1" applyFill="1" applyBorder="1" applyAlignment="1" applyProtection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wrapText="1"/>
    </xf>
    <xf numFmtId="4" fontId="11" fillId="2" borderId="8" xfId="17" applyNumberFormat="1" applyFont="1" applyFill="1" applyBorder="1" applyAlignment="1" applyProtection="1">
      <alignment horizontal="center" vertical="center" shrinkToFit="1"/>
    </xf>
    <xf numFmtId="164" fontId="2" fillId="2" borderId="3" xfId="0" applyNumberFormat="1" applyFont="1" applyFill="1" applyBorder="1" applyAlignment="1" applyProtection="1">
      <alignment horizontal="center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/>
    </xf>
    <xf numFmtId="0" fontId="28" fillId="0" borderId="6" xfId="0" quotePrefix="1" applyNumberFormat="1" applyFont="1" applyBorder="1" applyAlignment="1">
      <alignment horizontal="left" wrapText="1"/>
    </xf>
    <xf numFmtId="0" fontId="27" fillId="0" borderId="0" xfId="0" applyFont="1" applyAlignment="1">
      <alignment horizontal="left" vertical="justify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/>
    </xf>
    <xf numFmtId="49" fontId="29" fillId="0" borderId="15" xfId="7" applyFont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0" fillId="2" borderId="5" xfId="0" applyNumberFormat="1" applyFont="1" applyFill="1" applyBorder="1" applyAlignment="1" applyProtection="1">
      <alignment horizontal="left" wrapText="1"/>
    </xf>
    <xf numFmtId="49" fontId="11" fillId="2" borderId="5" xfId="0" applyNumberFormat="1" applyFont="1" applyFill="1" applyBorder="1" applyAlignment="1" applyProtection="1">
      <alignment wrapText="1"/>
    </xf>
    <xf numFmtId="49" fontId="10" fillId="2" borderId="6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10" fillId="2" borderId="8" xfId="21" applyFont="1" applyFill="1" applyBorder="1" applyAlignment="1" applyProtection="1">
      <alignment horizontal="center" vertical="center"/>
    </xf>
    <xf numFmtId="0" fontId="12" fillId="2" borderId="8" xfId="2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7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 2" xfId="23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showGridLines="0" tabSelected="1" view="pageBreakPreview" zoomScale="140" zoomScaleNormal="130" zoomScaleSheetLayoutView="140" workbookViewId="0">
      <selection activeCell="F190" sqref="F190"/>
    </sheetView>
  </sheetViews>
  <sheetFormatPr defaultColWidth="9.140625" defaultRowHeight="12.75" customHeight="1" x14ac:dyDescent="0.2"/>
  <cols>
    <col min="1" max="1" width="46.5703125" style="22" customWidth="1"/>
    <col min="2" max="2" width="6.140625" style="17" customWidth="1"/>
    <col min="3" max="3" width="22.7109375" style="30" customWidth="1"/>
    <col min="4" max="4" width="21" style="38" customWidth="1"/>
    <col min="5" max="5" width="18.7109375" style="38" customWidth="1"/>
    <col min="6" max="6" width="18.7109375" style="17" customWidth="1"/>
    <col min="7" max="7" width="14.42578125" style="17" customWidth="1"/>
    <col min="8" max="8" width="16.7109375" style="17" customWidth="1"/>
    <col min="9" max="16384" width="9.140625" style="17"/>
  </cols>
  <sheetData>
    <row r="1" spans="1:6" ht="19.5" customHeight="1" x14ac:dyDescent="0.25">
      <c r="A1" s="162"/>
      <c r="B1" s="162"/>
      <c r="C1" s="162"/>
      <c r="D1" s="162"/>
      <c r="E1" s="135"/>
      <c r="F1" s="135"/>
    </row>
    <row r="2" spans="1:6" ht="16.899999999999999" customHeight="1" thickBot="1" x14ac:dyDescent="0.3">
      <c r="A2" s="182" t="s">
        <v>0</v>
      </c>
      <c r="B2" s="182"/>
      <c r="C2" s="182"/>
      <c r="D2" s="182"/>
      <c r="E2" s="34"/>
      <c r="F2" s="6" t="s">
        <v>1</v>
      </c>
    </row>
    <row r="3" spans="1:6" x14ac:dyDescent="0.2">
      <c r="A3" s="20"/>
      <c r="B3" s="1"/>
      <c r="C3" s="26"/>
      <c r="D3" s="39"/>
      <c r="E3" s="35" t="s">
        <v>2</v>
      </c>
      <c r="F3" s="7" t="s">
        <v>3</v>
      </c>
    </row>
    <row r="4" spans="1:6" x14ac:dyDescent="0.2">
      <c r="A4" s="183" t="s">
        <v>974</v>
      </c>
      <c r="B4" s="183"/>
      <c r="C4" s="183"/>
      <c r="D4" s="183"/>
      <c r="E4" s="34" t="s">
        <v>4</v>
      </c>
      <c r="F4" s="174">
        <v>44866</v>
      </c>
    </row>
    <row r="5" spans="1:6" x14ac:dyDescent="0.2">
      <c r="A5" s="21"/>
      <c r="B5" s="4"/>
      <c r="C5" s="27"/>
      <c r="D5" s="40"/>
      <c r="E5" s="34" t="s">
        <v>6</v>
      </c>
      <c r="F5" s="8" t="s">
        <v>16</v>
      </c>
    </row>
    <row r="6" spans="1:6" x14ac:dyDescent="0.2">
      <c r="A6" s="20" t="s">
        <v>7</v>
      </c>
      <c r="B6" s="184" t="s">
        <v>13</v>
      </c>
      <c r="C6" s="185"/>
      <c r="D6" s="185"/>
      <c r="E6" s="34" t="s">
        <v>8</v>
      </c>
      <c r="F6" s="8" t="s">
        <v>17</v>
      </c>
    </row>
    <row r="7" spans="1:6" x14ac:dyDescent="0.2">
      <c r="A7" s="20" t="s">
        <v>9</v>
      </c>
      <c r="B7" s="186" t="s">
        <v>14</v>
      </c>
      <c r="C7" s="186"/>
      <c r="D7" s="186"/>
      <c r="E7" s="34" t="s">
        <v>10</v>
      </c>
      <c r="F7" s="10" t="s">
        <v>18</v>
      </c>
    </row>
    <row r="8" spans="1:6" x14ac:dyDescent="0.2">
      <c r="A8" s="20" t="s">
        <v>991</v>
      </c>
      <c r="B8" s="9"/>
      <c r="C8" s="26"/>
      <c r="D8" s="40"/>
      <c r="E8" s="34"/>
      <c r="F8" s="11"/>
    </row>
    <row r="9" spans="1:6" x14ac:dyDescent="0.2">
      <c r="A9" s="20" t="s">
        <v>15</v>
      </c>
      <c r="B9" s="9"/>
      <c r="C9" s="26"/>
      <c r="D9" s="40"/>
      <c r="E9" s="34" t="s">
        <v>11</v>
      </c>
      <c r="F9" s="12" t="s">
        <v>12</v>
      </c>
    </row>
    <row r="10" spans="1:6" ht="20.25" customHeight="1" x14ac:dyDescent="0.25">
      <c r="A10" s="182"/>
      <c r="B10" s="182"/>
      <c r="C10" s="182"/>
      <c r="D10" s="182"/>
      <c r="E10" s="36"/>
      <c r="F10" s="13"/>
    </row>
    <row r="11" spans="1:6" ht="4.1500000000000004" customHeight="1" x14ac:dyDescent="0.2">
      <c r="A11" s="187" t="s">
        <v>19</v>
      </c>
      <c r="B11" s="187" t="s">
        <v>20</v>
      </c>
      <c r="C11" s="189" t="s">
        <v>21</v>
      </c>
      <c r="D11" s="188" t="s">
        <v>22</v>
      </c>
      <c r="E11" s="188" t="s">
        <v>23</v>
      </c>
      <c r="F11" s="188" t="s">
        <v>24</v>
      </c>
    </row>
    <row r="12" spans="1:6" ht="3.6" customHeight="1" x14ac:dyDescent="0.2">
      <c r="A12" s="187"/>
      <c r="B12" s="187"/>
      <c r="C12" s="189"/>
      <c r="D12" s="188"/>
      <c r="E12" s="188"/>
      <c r="F12" s="188"/>
    </row>
    <row r="13" spans="1:6" ht="3" customHeight="1" x14ac:dyDescent="0.2">
      <c r="A13" s="187"/>
      <c r="B13" s="187"/>
      <c r="C13" s="189"/>
      <c r="D13" s="188"/>
      <c r="E13" s="188"/>
      <c r="F13" s="188"/>
    </row>
    <row r="14" spans="1:6" ht="3" customHeight="1" x14ac:dyDescent="0.2">
      <c r="A14" s="187"/>
      <c r="B14" s="187"/>
      <c r="C14" s="189"/>
      <c r="D14" s="188"/>
      <c r="E14" s="188"/>
      <c r="F14" s="188"/>
    </row>
    <row r="15" spans="1:6" ht="3" customHeight="1" x14ac:dyDescent="0.2">
      <c r="A15" s="187"/>
      <c r="B15" s="187"/>
      <c r="C15" s="189"/>
      <c r="D15" s="188"/>
      <c r="E15" s="188"/>
      <c r="F15" s="188"/>
    </row>
    <row r="16" spans="1:6" ht="3" customHeight="1" x14ac:dyDescent="0.2">
      <c r="A16" s="187"/>
      <c r="B16" s="187"/>
      <c r="C16" s="189"/>
      <c r="D16" s="188"/>
      <c r="E16" s="188"/>
      <c r="F16" s="188"/>
    </row>
    <row r="17" spans="1:8" ht="14.45" customHeight="1" x14ac:dyDescent="0.2">
      <c r="A17" s="187"/>
      <c r="B17" s="187"/>
      <c r="C17" s="189"/>
      <c r="D17" s="188"/>
      <c r="E17" s="188"/>
      <c r="F17" s="188"/>
    </row>
    <row r="18" spans="1:8" ht="12.6" customHeight="1" x14ac:dyDescent="0.2">
      <c r="A18" s="70">
        <v>1</v>
      </c>
      <c r="B18" s="100">
        <v>2</v>
      </c>
      <c r="C18" s="28">
        <v>3</v>
      </c>
      <c r="D18" s="42" t="s">
        <v>25</v>
      </c>
      <c r="E18" s="42" t="s">
        <v>26</v>
      </c>
      <c r="F18" s="42" t="s">
        <v>27</v>
      </c>
    </row>
    <row r="19" spans="1:8" ht="15" customHeight="1" x14ac:dyDescent="0.2">
      <c r="A19" s="66" t="s">
        <v>28</v>
      </c>
      <c r="B19" s="104" t="s">
        <v>29</v>
      </c>
      <c r="C19" s="110" t="s">
        <v>30</v>
      </c>
      <c r="D19" s="120">
        <v>749992340.24000001</v>
      </c>
      <c r="E19" s="105">
        <f>E21+E188</f>
        <v>637608962.83999991</v>
      </c>
      <c r="F19" s="105">
        <f>D19-E19</f>
        <v>112383377.4000001</v>
      </c>
      <c r="G19" s="18"/>
      <c r="H19" s="18"/>
    </row>
    <row r="20" spans="1:8" ht="12" customHeight="1" x14ac:dyDescent="0.2">
      <c r="A20" s="65" t="s">
        <v>31</v>
      </c>
      <c r="B20" s="101"/>
      <c r="C20" s="42"/>
      <c r="D20" s="103"/>
      <c r="E20" s="103"/>
      <c r="F20" s="103"/>
    </row>
    <row r="21" spans="1:8" s="19" customFormat="1" ht="15" customHeight="1" x14ac:dyDescent="0.2">
      <c r="A21" s="66" t="s">
        <v>32</v>
      </c>
      <c r="B21" s="104" t="s">
        <v>29</v>
      </c>
      <c r="C21" s="61" t="s">
        <v>33</v>
      </c>
      <c r="D21" s="105" t="s">
        <v>39</v>
      </c>
      <c r="E21" s="105">
        <f>E22+E43+E49+E73+E85+E92+E103+E109+E116+E128+E183+E125</f>
        <v>253818675.65999997</v>
      </c>
      <c r="F21" s="105" t="s">
        <v>39</v>
      </c>
    </row>
    <row r="22" spans="1:8" s="19" customFormat="1" ht="16.899999999999999" customHeight="1" x14ac:dyDescent="0.2">
      <c r="A22" s="66" t="s">
        <v>34</v>
      </c>
      <c r="B22" s="104" t="s">
        <v>29</v>
      </c>
      <c r="C22" s="61" t="s">
        <v>35</v>
      </c>
      <c r="D22" s="105" t="s">
        <v>39</v>
      </c>
      <c r="E22" s="105">
        <f>E23</f>
        <v>191112058.85999998</v>
      </c>
      <c r="F22" s="105" t="s">
        <v>39</v>
      </c>
      <c r="G22" s="71"/>
    </row>
    <row r="23" spans="1:8" ht="14.25" customHeight="1" x14ac:dyDescent="0.2">
      <c r="A23" s="65" t="s">
        <v>36</v>
      </c>
      <c r="B23" s="101" t="s">
        <v>29</v>
      </c>
      <c r="C23" s="42" t="s">
        <v>723</v>
      </c>
      <c r="D23" s="102" t="s">
        <v>39</v>
      </c>
      <c r="E23" s="102">
        <f>E24+E29+E33+E37+E39</f>
        <v>191112058.85999998</v>
      </c>
      <c r="F23" s="105" t="s">
        <v>39</v>
      </c>
    </row>
    <row r="24" spans="1:8" ht="60" customHeight="1" x14ac:dyDescent="0.2">
      <c r="A24" s="65" t="s">
        <v>843</v>
      </c>
      <c r="B24" s="101" t="s">
        <v>29</v>
      </c>
      <c r="C24" s="42" t="s">
        <v>842</v>
      </c>
      <c r="D24" s="102" t="s">
        <v>39</v>
      </c>
      <c r="E24" s="102">
        <f>E25+E26+E27+E28</f>
        <v>188616053.91999999</v>
      </c>
      <c r="F24" s="105" t="s">
        <v>39</v>
      </c>
    </row>
    <row r="25" spans="1:8" ht="75" customHeight="1" x14ac:dyDescent="0.2">
      <c r="A25" s="67" t="s">
        <v>37</v>
      </c>
      <c r="B25" s="101" t="s">
        <v>29</v>
      </c>
      <c r="C25" s="42" t="s">
        <v>38</v>
      </c>
      <c r="D25" s="105" t="s">
        <v>39</v>
      </c>
      <c r="E25" s="121">
        <v>187679133.31999999</v>
      </c>
      <c r="F25" s="105" t="s">
        <v>39</v>
      </c>
    </row>
    <row r="26" spans="1:8" ht="63.75" customHeight="1" x14ac:dyDescent="0.2">
      <c r="A26" s="67" t="s">
        <v>40</v>
      </c>
      <c r="B26" s="101" t="s">
        <v>29</v>
      </c>
      <c r="C26" s="42" t="s">
        <v>41</v>
      </c>
      <c r="D26" s="105" t="s">
        <v>39</v>
      </c>
      <c r="E26" s="121">
        <v>566367.56000000006</v>
      </c>
      <c r="F26" s="105" t="s">
        <v>39</v>
      </c>
    </row>
    <row r="27" spans="1:8" ht="85.5" customHeight="1" x14ac:dyDescent="0.2">
      <c r="A27" s="67" t="s">
        <v>42</v>
      </c>
      <c r="B27" s="101" t="s">
        <v>29</v>
      </c>
      <c r="C27" s="42" t="s">
        <v>43</v>
      </c>
      <c r="D27" s="102" t="s">
        <v>39</v>
      </c>
      <c r="E27" s="121">
        <v>370553.04</v>
      </c>
      <c r="F27" s="105" t="s">
        <v>39</v>
      </c>
    </row>
    <row r="28" spans="1:8" s="164" customFormat="1" ht="60.75" customHeight="1" x14ac:dyDescent="0.2">
      <c r="A28" s="156" t="s">
        <v>960</v>
      </c>
      <c r="B28" s="169" t="s">
        <v>29</v>
      </c>
      <c r="C28" s="167" t="s">
        <v>959</v>
      </c>
      <c r="D28" s="170" t="s">
        <v>39</v>
      </c>
      <c r="E28" s="173">
        <v>0</v>
      </c>
      <c r="F28" s="171" t="s">
        <v>39</v>
      </c>
    </row>
    <row r="29" spans="1:8" ht="85.5" customHeight="1" x14ac:dyDescent="0.2">
      <c r="A29" s="67" t="s">
        <v>844</v>
      </c>
      <c r="B29" s="101" t="s">
        <v>29</v>
      </c>
      <c r="C29" s="42" t="s">
        <v>845</v>
      </c>
      <c r="D29" s="102" t="s">
        <v>39</v>
      </c>
      <c r="E29" s="121">
        <f>E30+E31+E32</f>
        <v>434582.13</v>
      </c>
      <c r="F29" s="105" t="s">
        <v>39</v>
      </c>
    </row>
    <row r="30" spans="1:8" ht="96.6" customHeight="1" x14ac:dyDescent="0.2">
      <c r="A30" s="67" t="s">
        <v>44</v>
      </c>
      <c r="B30" s="101" t="s">
        <v>29</v>
      </c>
      <c r="C30" s="42" t="s">
        <v>45</v>
      </c>
      <c r="D30" s="105" t="s">
        <v>39</v>
      </c>
      <c r="E30" s="121">
        <v>433124.82</v>
      </c>
      <c r="F30" s="105" t="s">
        <v>39</v>
      </c>
    </row>
    <row r="31" spans="1:8" ht="86.45" customHeight="1" x14ac:dyDescent="0.2">
      <c r="A31" s="67" t="s">
        <v>46</v>
      </c>
      <c r="B31" s="101" t="s">
        <v>29</v>
      </c>
      <c r="C31" s="42" t="s">
        <v>47</v>
      </c>
      <c r="D31" s="105" t="s">
        <v>39</v>
      </c>
      <c r="E31" s="121">
        <v>1204.73</v>
      </c>
      <c r="F31" s="105" t="s">
        <v>39</v>
      </c>
    </row>
    <row r="32" spans="1:8" ht="105.75" customHeight="1" x14ac:dyDescent="0.2">
      <c r="A32" s="122" t="s">
        <v>766</v>
      </c>
      <c r="B32" s="101" t="s">
        <v>29</v>
      </c>
      <c r="C32" s="42" t="s">
        <v>834</v>
      </c>
      <c r="D32" s="105" t="s">
        <v>39</v>
      </c>
      <c r="E32" s="121">
        <v>252.58</v>
      </c>
      <c r="F32" s="105" t="s">
        <v>39</v>
      </c>
    </row>
    <row r="33" spans="1:6" ht="38.25" customHeight="1" x14ac:dyDescent="0.2">
      <c r="A33" s="122" t="s">
        <v>847</v>
      </c>
      <c r="B33" s="101" t="s">
        <v>29</v>
      </c>
      <c r="C33" s="42" t="s">
        <v>846</v>
      </c>
      <c r="D33" s="105" t="s">
        <v>39</v>
      </c>
      <c r="E33" s="121">
        <f>E34+E35+E36</f>
        <v>814856.15</v>
      </c>
      <c r="F33" s="105" t="s">
        <v>39</v>
      </c>
    </row>
    <row r="34" spans="1:6" ht="60.75" customHeight="1" x14ac:dyDescent="0.2">
      <c r="A34" s="67" t="s">
        <v>48</v>
      </c>
      <c r="B34" s="101" t="s">
        <v>29</v>
      </c>
      <c r="C34" s="42" t="s">
        <v>49</v>
      </c>
      <c r="D34" s="105" t="s">
        <v>39</v>
      </c>
      <c r="E34" s="121">
        <v>811465.9</v>
      </c>
      <c r="F34" s="105" t="s">
        <v>39</v>
      </c>
    </row>
    <row r="35" spans="1:6" ht="45.6" customHeight="1" x14ac:dyDescent="0.2">
      <c r="A35" s="65" t="s">
        <v>50</v>
      </c>
      <c r="B35" s="101" t="s">
        <v>29</v>
      </c>
      <c r="C35" s="42" t="s">
        <v>51</v>
      </c>
      <c r="D35" s="105" t="s">
        <v>39</v>
      </c>
      <c r="E35" s="121">
        <v>1261.76</v>
      </c>
      <c r="F35" s="105" t="s">
        <v>39</v>
      </c>
    </row>
    <row r="36" spans="1:6" ht="56.25" customHeight="1" x14ac:dyDescent="0.2">
      <c r="A36" s="156" t="s">
        <v>947</v>
      </c>
      <c r="B36" s="101" t="s">
        <v>29</v>
      </c>
      <c r="C36" s="42" t="s">
        <v>946</v>
      </c>
      <c r="D36" s="105" t="s">
        <v>39</v>
      </c>
      <c r="E36" s="121">
        <v>2128.4899999999998</v>
      </c>
      <c r="F36" s="105" t="s">
        <v>39</v>
      </c>
    </row>
    <row r="37" spans="1:6" ht="67.5" x14ac:dyDescent="0.2">
      <c r="A37" s="65" t="s">
        <v>849</v>
      </c>
      <c r="B37" s="101" t="s">
        <v>29</v>
      </c>
      <c r="C37" s="25" t="s">
        <v>848</v>
      </c>
      <c r="D37" s="105" t="s">
        <v>39</v>
      </c>
      <c r="E37" s="121">
        <f>E38</f>
        <v>117933.06</v>
      </c>
      <c r="F37" s="105" t="s">
        <v>39</v>
      </c>
    </row>
    <row r="38" spans="1:6" ht="88.15" customHeight="1" x14ac:dyDescent="0.2">
      <c r="A38" s="65" t="s">
        <v>693</v>
      </c>
      <c r="B38" s="101" t="s">
        <v>29</v>
      </c>
      <c r="C38" s="24" t="s">
        <v>632</v>
      </c>
      <c r="D38" s="105" t="s">
        <v>39</v>
      </c>
      <c r="E38" s="121">
        <v>117933.06</v>
      </c>
      <c r="F38" s="105" t="s">
        <v>39</v>
      </c>
    </row>
    <row r="39" spans="1:6" ht="64.5" customHeight="1" x14ac:dyDescent="0.2">
      <c r="A39" s="65" t="s">
        <v>738</v>
      </c>
      <c r="B39" s="101" t="s">
        <v>29</v>
      </c>
      <c r="C39" s="25" t="s">
        <v>891</v>
      </c>
      <c r="D39" s="105" t="s">
        <v>39</v>
      </c>
      <c r="E39" s="121">
        <f>E40+E41+E42</f>
        <v>1128633.6000000001</v>
      </c>
      <c r="F39" s="105" t="s">
        <v>39</v>
      </c>
    </row>
    <row r="40" spans="1:6" ht="36" customHeight="1" x14ac:dyDescent="0.2">
      <c r="A40" s="65" t="s">
        <v>753</v>
      </c>
      <c r="B40" s="101" t="s">
        <v>29</v>
      </c>
      <c r="C40" s="25" t="s">
        <v>752</v>
      </c>
      <c r="D40" s="105" t="s">
        <v>39</v>
      </c>
      <c r="E40" s="121">
        <v>1106023.06</v>
      </c>
      <c r="F40" s="105" t="s">
        <v>39</v>
      </c>
    </row>
    <row r="41" spans="1:6" ht="77.25" customHeight="1" x14ac:dyDescent="0.2">
      <c r="A41" s="122" t="s">
        <v>764</v>
      </c>
      <c r="B41" s="101" t="s">
        <v>29</v>
      </c>
      <c r="C41" s="25" t="s">
        <v>765</v>
      </c>
      <c r="D41" s="105" t="s">
        <v>39</v>
      </c>
      <c r="E41" s="121">
        <v>16573.28</v>
      </c>
      <c r="F41" s="105" t="s">
        <v>39</v>
      </c>
    </row>
    <row r="42" spans="1:6" s="164" customFormat="1" ht="85.5" customHeight="1" x14ac:dyDescent="0.2">
      <c r="A42" s="156" t="s">
        <v>962</v>
      </c>
      <c r="B42" s="169" t="s">
        <v>29</v>
      </c>
      <c r="C42" s="166" t="s">
        <v>961</v>
      </c>
      <c r="D42" s="171" t="s">
        <v>39</v>
      </c>
      <c r="E42" s="173">
        <v>6037.26</v>
      </c>
      <c r="F42" s="171" t="s">
        <v>39</v>
      </c>
    </row>
    <row r="43" spans="1:6" s="19" customFormat="1" ht="39" customHeight="1" x14ac:dyDescent="0.2">
      <c r="A43" s="66" t="s">
        <v>52</v>
      </c>
      <c r="B43" s="104" t="s">
        <v>29</v>
      </c>
      <c r="C43" s="61" t="s">
        <v>562</v>
      </c>
      <c r="D43" s="105" t="s">
        <v>39</v>
      </c>
      <c r="E43" s="105">
        <f>E44</f>
        <v>6350045.5699999994</v>
      </c>
      <c r="F43" s="105" t="s">
        <v>39</v>
      </c>
    </row>
    <row r="44" spans="1:6" s="19" customFormat="1" ht="25.9" customHeight="1" x14ac:dyDescent="0.2">
      <c r="A44" s="65" t="s">
        <v>53</v>
      </c>
      <c r="B44" s="101" t="s">
        <v>29</v>
      </c>
      <c r="C44" s="42" t="s">
        <v>596</v>
      </c>
      <c r="D44" s="105" t="s">
        <v>39</v>
      </c>
      <c r="E44" s="102">
        <f>E45+E46+E47+E48</f>
        <v>6350045.5699999994</v>
      </c>
      <c r="F44" s="105" t="s">
        <v>39</v>
      </c>
    </row>
    <row r="45" spans="1:6" ht="84" customHeight="1" x14ac:dyDescent="0.2">
      <c r="A45" s="65" t="s">
        <v>54</v>
      </c>
      <c r="B45" s="101" t="s">
        <v>29</v>
      </c>
      <c r="C45" s="59" t="s">
        <v>55</v>
      </c>
      <c r="D45" s="102" t="s">
        <v>39</v>
      </c>
      <c r="E45" s="121">
        <v>3134078.74</v>
      </c>
      <c r="F45" s="105" t="s">
        <v>39</v>
      </c>
    </row>
    <row r="46" spans="1:6" ht="96" customHeight="1" x14ac:dyDescent="0.2">
      <c r="A46" s="65" t="s">
        <v>56</v>
      </c>
      <c r="B46" s="101" t="s">
        <v>29</v>
      </c>
      <c r="C46" s="59" t="s">
        <v>57</v>
      </c>
      <c r="D46" s="105" t="s">
        <v>39</v>
      </c>
      <c r="E46" s="121">
        <v>17582.48</v>
      </c>
      <c r="F46" s="105" t="s">
        <v>39</v>
      </c>
    </row>
    <row r="47" spans="1:6" ht="82.5" customHeight="1" x14ac:dyDescent="0.2">
      <c r="A47" s="67" t="s">
        <v>58</v>
      </c>
      <c r="B47" s="101" t="s">
        <v>29</v>
      </c>
      <c r="C47" s="59" t="s">
        <v>59</v>
      </c>
      <c r="D47" s="105" t="s">
        <v>39</v>
      </c>
      <c r="E47" s="121">
        <v>3560818.38</v>
      </c>
      <c r="F47" s="105" t="s">
        <v>39</v>
      </c>
    </row>
    <row r="48" spans="1:6" ht="84" customHeight="1" x14ac:dyDescent="0.2">
      <c r="A48" s="67" t="s">
        <v>60</v>
      </c>
      <c r="B48" s="101" t="s">
        <v>29</v>
      </c>
      <c r="C48" s="59" t="s">
        <v>61</v>
      </c>
      <c r="D48" s="102" t="s">
        <v>39</v>
      </c>
      <c r="E48" s="121">
        <v>-362434.03</v>
      </c>
      <c r="F48" s="105" t="s">
        <v>39</v>
      </c>
    </row>
    <row r="49" spans="1:6" s="19" customFormat="1" ht="16.899999999999999" customHeight="1" x14ac:dyDescent="0.2">
      <c r="A49" s="66" t="s">
        <v>62</v>
      </c>
      <c r="B49" s="104" t="s">
        <v>29</v>
      </c>
      <c r="C49" s="61" t="s">
        <v>561</v>
      </c>
      <c r="D49" s="105" t="s">
        <v>39</v>
      </c>
      <c r="E49" s="105">
        <f>E51+E59+E55+E70+E66</f>
        <v>5971036</v>
      </c>
      <c r="F49" s="105" t="s">
        <v>39</v>
      </c>
    </row>
    <row r="50" spans="1:6" s="19" customFormat="1" ht="25.5" customHeight="1" x14ac:dyDescent="0.2">
      <c r="A50" s="65" t="s">
        <v>851</v>
      </c>
      <c r="B50" s="101" t="s">
        <v>29</v>
      </c>
      <c r="C50" s="42" t="s">
        <v>850</v>
      </c>
      <c r="D50" s="102" t="s">
        <v>39</v>
      </c>
      <c r="E50" s="102">
        <f>E51+E55</f>
        <v>5685935.5</v>
      </c>
      <c r="F50" s="102" t="s">
        <v>39</v>
      </c>
    </row>
    <row r="51" spans="1:6" s="19" customFormat="1" ht="26.45" customHeight="1" x14ac:dyDescent="0.2">
      <c r="A51" s="65" t="s">
        <v>63</v>
      </c>
      <c r="B51" s="101" t="s">
        <v>29</v>
      </c>
      <c r="C51" s="42" t="s">
        <v>595</v>
      </c>
      <c r="D51" s="105" t="s">
        <v>39</v>
      </c>
      <c r="E51" s="102">
        <f>E52+E53+E54</f>
        <v>4159242.0700000003</v>
      </c>
      <c r="F51" s="105" t="s">
        <v>39</v>
      </c>
    </row>
    <row r="52" spans="1:6" ht="48" customHeight="1" x14ac:dyDescent="0.2">
      <c r="A52" s="65" t="s">
        <v>571</v>
      </c>
      <c r="B52" s="101" t="s">
        <v>29</v>
      </c>
      <c r="C52" s="62" t="s">
        <v>570</v>
      </c>
      <c r="D52" s="102" t="s">
        <v>39</v>
      </c>
      <c r="E52" s="123">
        <v>4039101.46</v>
      </c>
      <c r="F52" s="105" t="s">
        <v>39</v>
      </c>
    </row>
    <row r="53" spans="1:6" ht="36.75" customHeight="1" x14ac:dyDescent="0.2">
      <c r="A53" s="68" t="s">
        <v>694</v>
      </c>
      <c r="B53" s="101" t="s">
        <v>29</v>
      </c>
      <c r="C53" s="25" t="s">
        <v>680</v>
      </c>
      <c r="D53" s="102" t="s">
        <v>39</v>
      </c>
      <c r="E53" s="123">
        <v>117013.47</v>
      </c>
      <c r="F53" s="105" t="s">
        <v>39</v>
      </c>
    </row>
    <row r="54" spans="1:6" ht="51" customHeight="1" x14ac:dyDescent="0.2">
      <c r="A54" s="68" t="s">
        <v>695</v>
      </c>
      <c r="B54" s="101" t="s">
        <v>29</v>
      </c>
      <c r="C54" s="25" t="s">
        <v>681</v>
      </c>
      <c r="D54" s="102" t="s">
        <v>39</v>
      </c>
      <c r="E54" s="123">
        <v>3127.14</v>
      </c>
      <c r="F54" s="105" t="s">
        <v>39</v>
      </c>
    </row>
    <row r="55" spans="1:6" ht="39" customHeight="1" x14ac:dyDescent="0.2">
      <c r="A55" s="65" t="s">
        <v>631</v>
      </c>
      <c r="B55" s="101" t="s">
        <v>29</v>
      </c>
      <c r="C55" s="25" t="s">
        <v>721</v>
      </c>
      <c r="D55" s="102" t="s">
        <v>39</v>
      </c>
      <c r="E55" s="121">
        <f>E56+E57+E58</f>
        <v>1526693.43</v>
      </c>
      <c r="F55" s="105" t="s">
        <v>39</v>
      </c>
    </row>
    <row r="56" spans="1:6" ht="73.5" customHeight="1" x14ac:dyDescent="0.2">
      <c r="A56" s="68" t="s">
        <v>696</v>
      </c>
      <c r="B56" s="101" t="s">
        <v>29</v>
      </c>
      <c r="C56" s="25" t="s">
        <v>682</v>
      </c>
      <c r="D56" s="102" t="s">
        <v>39</v>
      </c>
      <c r="E56" s="121">
        <v>1493766.55</v>
      </c>
      <c r="F56" s="105" t="s">
        <v>39</v>
      </c>
    </row>
    <row r="57" spans="1:6" ht="57" customHeight="1" x14ac:dyDescent="0.2">
      <c r="A57" s="68" t="s">
        <v>697</v>
      </c>
      <c r="B57" s="101" t="s">
        <v>29</v>
      </c>
      <c r="C57" s="25" t="s">
        <v>683</v>
      </c>
      <c r="D57" s="102" t="s">
        <v>39</v>
      </c>
      <c r="E57" s="121">
        <v>32007.38</v>
      </c>
      <c r="F57" s="105" t="s">
        <v>39</v>
      </c>
    </row>
    <row r="58" spans="1:6" ht="72" customHeight="1" x14ac:dyDescent="0.2">
      <c r="A58" s="155" t="s">
        <v>815</v>
      </c>
      <c r="B58" s="101" t="s">
        <v>29</v>
      </c>
      <c r="C58" s="25" t="s">
        <v>835</v>
      </c>
      <c r="D58" s="102" t="s">
        <v>39</v>
      </c>
      <c r="E58" s="121">
        <v>919.5</v>
      </c>
      <c r="F58" s="105" t="s">
        <v>39</v>
      </c>
    </row>
    <row r="59" spans="1:6" ht="16.5" customHeight="1" x14ac:dyDescent="0.2">
      <c r="A59" s="65" t="s">
        <v>64</v>
      </c>
      <c r="B59" s="101" t="s">
        <v>29</v>
      </c>
      <c r="C59" s="59" t="s">
        <v>594</v>
      </c>
      <c r="D59" s="105" t="s">
        <v>39</v>
      </c>
      <c r="E59" s="121">
        <f>E60+E64</f>
        <v>-124929.76</v>
      </c>
      <c r="F59" s="105" t="s">
        <v>39</v>
      </c>
    </row>
    <row r="60" spans="1:6" ht="14.25" customHeight="1" x14ac:dyDescent="0.2">
      <c r="A60" s="65" t="s">
        <v>64</v>
      </c>
      <c r="B60" s="101" t="s">
        <v>29</v>
      </c>
      <c r="C60" s="59" t="s">
        <v>852</v>
      </c>
      <c r="D60" s="105" t="s">
        <v>39</v>
      </c>
      <c r="E60" s="121">
        <f>E61+E62+E63</f>
        <v>-124979.79999999999</v>
      </c>
      <c r="F60" s="105" t="s">
        <v>39</v>
      </c>
    </row>
    <row r="61" spans="1:6" ht="38.25" customHeight="1" x14ac:dyDescent="0.2">
      <c r="A61" s="65" t="s">
        <v>65</v>
      </c>
      <c r="B61" s="101" t="s">
        <v>29</v>
      </c>
      <c r="C61" s="59" t="s">
        <v>66</v>
      </c>
      <c r="D61" s="105" t="s">
        <v>39</v>
      </c>
      <c r="E61" s="121">
        <v>-131280.35999999999</v>
      </c>
      <c r="F61" s="105" t="s">
        <v>39</v>
      </c>
    </row>
    <row r="62" spans="1:6" ht="26.25" customHeight="1" x14ac:dyDescent="0.2">
      <c r="A62" s="68" t="s">
        <v>698</v>
      </c>
      <c r="B62" s="101" t="s">
        <v>29</v>
      </c>
      <c r="C62" s="59" t="s">
        <v>67</v>
      </c>
      <c r="D62" s="102" t="s">
        <v>39</v>
      </c>
      <c r="E62" s="121">
        <v>6454.93</v>
      </c>
      <c r="F62" s="105" t="s">
        <v>39</v>
      </c>
    </row>
    <row r="63" spans="1:6" ht="45" x14ac:dyDescent="0.2">
      <c r="A63" s="68" t="s">
        <v>906</v>
      </c>
      <c r="B63" s="101" t="s">
        <v>29</v>
      </c>
      <c r="C63" s="59" t="s">
        <v>907</v>
      </c>
      <c r="D63" s="102" t="s">
        <v>39</v>
      </c>
      <c r="E63" s="121">
        <v>-154.37</v>
      </c>
      <c r="F63" s="105" t="s">
        <v>39</v>
      </c>
    </row>
    <row r="64" spans="1:6" ht="26.25" customHeight="1" x14ac:dyDescent="0.2">
      <c r="A64" s="65" t="s">
        <v>630</v>
      </c>
      <c r="B64" s="101" t="s">
        <v>29</v>
      </c>
      <c r="C64" s="25" t="s">
        <v>684</v>
      </c>
      <c r="D64" s="102" t="s">
        <v>39</v>
      </c>
      <c r="E64" s="121">
        <f>E65</f>
        <v>50.04</v>
      </c>
      <c r="F64" s="105" t="s">
        <v>39</v>
      </c>
    </row>
    <row r="65" spans="1:6" ht="35.25" customHeight="1" x14ac:dyDescent="0.2">
      <c r="A65" s="65" t="s">
        <v>699</v>
      </c>
      <c r="B65" s="101" t="s">
        <v>29</v>
      </c>
      <c r="C65" s="24" t="s">
        <v>629</v>
      </c>
      <c r="D65" s="102" t="s">
        <v>39</v>
      </c>
      <c r="E65" s="121">
        <v>50.04</v>
      </c>
      <c r="F65" s="105" t="s">
        <v>39</v>
      </c>
    </row>
    <row r="66" spans="1:6" ht="19.5" customHeight="1" x14ac:dyDescent="0.2">
      <c r="A66" s="65" t="s">
        <v>854</v>
      </c>
      <c r="B66" s="101" t="s">
        <v>29</v>
      </c>
      <c r="C66" s="94" t="s">
        <v>920</v>
      </c>
      <c r="D66" s="102" t="s">
        <v>39</v>
      </c>
      <c r="E66" s="121">
        <f>E67</f>
        <v>30443.09</v>
      </c>
      <c r="F66" s="105" t="s">
        <v>39</v>
      </c>
    </row>
    <row r="67" spans="1:6" ht="16.5" customHeight="1" x14ac:dyDescent="0.2">
      <c r="A67" s="65" t="s">
        <v>854</v>
      </c>
      <c r="B67" s="101" t="s">
        <v>29</v>
      </c>
      <c r="C67" s="94" t="s">
        <v>853</v>
      </c>
      <c r="D67" s="102" t="s">
        <v>39</v>
      </c>
      <c r="E67" s="121">
        <f>E68+E69</f>
        <v>30443.09</v>
      </c>
      <c r="F67" s="105" t="s">
        <v>39</v>
      </c>
    </row>
    <row r="68" spans="1:6" ht="39" customHeight="1" x14ac:dyDescent="0.2">
      <c r="A68" s="126" t="s">
        <v>767</v>
      </c>
      <c r="B68" s="101" t="s">
        <v>29</v>
      </c>
      <c r="C68" s="94" t="s">
        <v>786</v>
      </c>
      <c r="D68" s="102" t="s">
        <v>39</v>
      </c>
      <c r="E68" s="121">
        <v>29484</v>
      </c>
      <c r="F68" s="105" t="s">
        <v>39</v>
      </c>
    </row>
    <row r="69" spans="1:6" ht="22.5" customHeight="1" x14ac:dyDescent="0.2">
      <c r="A69" s="126" t="s">
        <v>909</v>
      </c>
      <c r="B69" s="101" t="s">
        <v>29</v>
      </c>
      <c r="C69" s="94" t="s">
        <v>908</v>
      </c>
      <c r="D69" s="102" t="s">
        <v>39</v>
      </c>
      <c r="E69" s="121">
        <v>959.09</v>
      </c>
      <c r="F69" s="105" t="s">
        <v>39</v>
      </c>
    </row>
    <row r="70" spans="1:6" ht="26.45" customHeight="1" x14ac:dyDescent="0.2">
      <c r="A70" s="65" t="s">
        <v>68</v>
      </c>
      <c r="B70" s="101" t="s">
        <v>29</v>
      </c>
      <c r="C70" s="59" t="s">
        <v>593</v>
      </c>
      <c r="D70" s="105" t="s">
        <v>39</v>
      </c>
      <c r="E70" s="121">
        <f>E71+E72</f>
        <v>379587.17</v>
      </c>
      <c r="F70" s="105" t="s">
        <v>39</v>
      </c>
    </row>
    <row r="71" spans="1:6" ht="49.5" customHeight="1" x14ac:dyDescent="0.2">
      <c r="A71" s="65" t="s">
        <v>69</v>
      </c>
      <c r="B71" s="101" t="s">
        <v>29</v>
      </c>
      <c r="C71" s="59" t="s">
        <v>70</v>
      </c>
      <c r="D71" s="106" t="s">
        <v>39</v>
      </c>
      <c r="E71" s="173">
        <v>378319.98</v>
      </c>
      <c r="F71" s="105" t="s">
        <v>39</v>
      </c>
    </row>
    <row r="72" spans="1:6" ht="41.25" customHeight="1" x14ac:dyDescent="0.2">
      <c r="A72" s="65" t="s">
        <v>572</v>
      </c>
      <c r="B72" s="101" t="s">
        <v>29</v>
      </c>
      <c r="C72" s="59" t="s">
        <v>569</v>
      </c>
      <c r="D72" s="102" t="s">
        <v>39</v>
      </c>
      <c r="E72" s="121">
        <v>1267.19</v>
      </c>
      <c r="F72" s="105" t="s">
        <v>39</v>
      </c>
    </row>
    <row r="73" spans="1:6" s="19" customFormat="1" ht="17.45" customHeight="1" x14ac:dyDescent="0.2">
      <c r="A73" s="66" t="s">
        <v>71</v>
      </c>
      <c r="B73" s="104" t="s">
        <v>29</v>
      </c>
      <c r="C73" s="61" t="s">
        <v>560</v>
      </c>
      <c r="D73" s="105" t="s">
        <v>39</v>
      </c>
      <c r="E73" s="105">
        <f>E74+E77</f>
        <v>2203297.84</v>
      </c>
      <c r="F73" s="105" t="s">
        <v>39</v>
      </c>
    </row>
    <row r="74" spans="1:6" s="19" customFormat="1" ht="18.600000000000001" customHeight="1" x14ac:dyDescent="0.2">
      <c r="A74" s="65" t="s">
        <v>72</v>
      </c>
      <c r="B74" s="101" t="s">
        <v>29</v>
      </c>
      <c r="C74" s="42" t="s">
        <v>592</v>
      </c>
      <c r="D74" s="105" t="s">
        <v>39</v>
      </c>
      <c r="E74" s="102">
        <f>E75+E76</f>
        <v>1209714.6299999999</v>
      </c>
      <c r="F74" s="105" t="s">
        <v>39</v>
      </c>
    </row>
    <row r="75" spans="1:6" ht="57.6" customHeight="1" x14ac:dyDescent="0.2">
      <c r="A75" s="65" t="s">
        <v>73</v>
      </c>
      <c r="B75" s="101" t="s">
        <v>29</v>
      </c>
      <c r="C75" s="59" t="s">
        <v>74</v>
      </c>
      <c r="D75" s="102" t="s">
        <v>39</v>
      </c>
      <c r="E75" s="121">
        <v>1185177.93</v>
      </c>
      <c r="F75" s="105" t="s">
        <v>39</v>
      </c>
    </row>
    <row r="76" spans="1:6" ht="49.9" customHeight="1" x14ac:dyDescent="0.2">
      <c r="A76" s="65" t="s">
        <v>678</v>
      </c>
      <c r="B76" s="101" t="s">
        <v>29</v>
      </c>
      <c r="C76" s="59" t="s">
        <v>75</v>
      </c>
      <c r="D76" s="105" t="s">
        <v>39</v>
      </c>
      <c r="E76" s="121">
        <v>24536.7</v>
      </c>
      <c r="F76" s="105" t="s">
        <v>39</v>
      </c>
    </row>
    <row r="77" spans="1:6" ht="13.5" customHeight="1" x14ac:dyDescent="0.2">
      <c r="A77" s="65" t="s">
        <v>722</v>
      </c>
      <c r="B77" s="101" t="s">
        <v>29</v>
      </c>
      <c r="C77" s="59" t="s">
        <v>628</v>
      </c>
      <c r="D77" s="105" t="s">
        <v>39</v>
      </c>
      <c r="E77" s="121">
        <f>E78+E81</f>
        <v>993583.21</v>
      </c>
      <c r="F77" s="105" t="s">
        <v>39</v>
      </c>
    </row>
    <row r="78" spans="1:6" ht="14.25" customHeight="1" x14ac:dyDescent="0.2">
      <c r="A78" s="65" t="s">
        <v>76</v>
      </c>
      <c r="B78" s="101" t="s">
        <v>29</v>
      </c>
      <c r="C78" s="59" t="s">
        <v>627</v>
      </c>
      <c r="D78" s="105" t="s">
        <v>39</v>
      </c>
      <c r="E78" s="121">
        <f>E79+E80</f>
        <v>924246</v>
      </c>
      <c r="F78" s="105" t="s">
        <v>39</v>
      </c>
    </row>
    <row r="79" spans="1:6" ht="47.45" customHeight="1" x14ac:dyDescent="0.2">
      <c r="A79" s="65" t="s">
        <v>573</v>
      </c>
      <c r="B79" s="101" t="s">
        <v>29</v>
      </c>
      <c r="C79" s="59" t="s">
        <v>568</v>
      </c>
      <c r="D79" s="102" t="s">
        <v>39</v>
      </c>
      <c r="E79" s="121">
        <v>909757.93</v>
      </c>
      <c r="F79" s="105" t="s">
        <v>39</v>
      </c>
    </row>
    <row r="80" spans="1:6" ht="37.15" customHeight="1" x14ac:dyDescent="0.2">
      <c r="A80" s="65" t="s">
        <v>574</v>
      </c>
      <c r="B80" s="101" t="s">
        <v>29</v>
      </c>
      <c r="C80" s="59" t="s">
        <v>567</v>
      </c>
      <c r="D80" s="105" t="s">
        <v>39</v>
      </c>
      <c r="E80" s="121">
        <v>14488.07</v>
      </c>
      <c r="F80" s="105" t="s">
        <v>39</v>
      </c>
    </row>
    <row r="81" spans="1:6" ht="16.899999999999999" customHeight="1" x14ac:dyDescent="0.2">
      <c r="A81" s="65" t="s">
        <v>77</v>
      </c>
      <c r="B81" s="101" t="s">
        <v>29</v>
      </c>
      <c r="C81" s="59" t="s">
        <v>591</v>
      </c>
      <c r="D81" s="102" t="s">
        <v>39</v>
      </c>
      <c r="E81" s="121">
        <f>E82+E83+E84</f>
        <v>69337.209999999992</v>
      </c>
      <c r="F81" s="105" t="s">
        <v>39</v>
      </c>
    </row>
    <row r="82" spans="1:6" ht="49.5" customHeight="1" x14ac:dyDescent="0.2">
      <c r="A82" s="65" t="s">
        <v>575</v>
      </c>
      <c r="B82" s="101" t="s">
        <v>29</v>
      </c>
      <c r="C82" s="59" t="s">
        <v>566</v>
      </c>
      <c r="D82" s="105" t="s">
        <v>39</v>
      </c>
      <c r="E82" s="121">
        <v>68260.67</v>
      </c>
      <c r="F82" s="105" t="s">
        <v>39</v>
      </c>
    </row>
    <row r="83" spans="1:6" ht="36.6" customHeight="1" x14ac:dyDescent="0.2">
      <c r="A83" s="65" t="s">
        <v>576</v>
      </c>
      <c r="B83" s="101" t="s">
        <v>29</v>
      </c>
      <c r="C83" s="59" t="s">
        <v>565</v>
      </c>
      <c r="D83" s="105" t="s">
        <v>39</v>
      </c>
      <c r="E83" s="121">
        <v>1576.54</v>
      </c>
      <c r="F83" s="105" t="s">
        <v>39</v>
      </c>
    </row>
    <row r="84" spans="1:6" ht="49.5" customHeight="1" x14ac:dyDescent="0.2">
      <c r="A84" s="65" t="s">
        <v>740</v>
      </c>
      <c r="B84" s="101" t="s">
        <v>29</v>
      </c>
      <c r="C84" s="59" t="s">
        <v>739</v>
      </c>
      <c r="D84" s="105" t="s">
        <v>39</v>
      </c>
      <c r="E84" s="121">
        <v>-500</v>
      </c>
      <c r="F84" s="105" t="s">
        <v>39</v>
      </c>
    </row>
    <row r="85" spans="1:6" s="19" customFormat="1" ht="14.25" customHeight="1" x14ac:dyDescent="0.2">
      <c r="A85" s="66" t="s">
        <v>78</v>
      </c>
      <c r="B85" s="104" t="s">
        <v>29</v>
      </c>
      <c r="C85" s="61" t="s">
        <v>79</v>
      </c>
      <c r="D85" s="102" t="s">
        <v>39</v>
      </c>
      <c r="E85" s="105">
        <f>E86+E89</f>
        <v>2905358.3000000003</v>
      </c>
      <c r="F85" s="105" t="s">
        <v>39</v>
      </c>
    </row>
    <row r="86" spans="1:6" s="19" customFormat="1" ht="26.45" customHeight="1" x14ac:dyDescent="0.2">
      <c r="A86" s="65" t="s">
        <v>80</v>
      </c>
      <c r="B86" s="101" t="s">
        <v>29</v>
      </c>
      <c r="C86" s="42" t="s">
        <v>733</v>
      </c>
      <c r="D86" s="105" t="s">
        <v>39</v>
      </c>
      <c r="E86" s="102">
        <f>E87+E88</f>
        <v>2884558.3000000003</v>
      </c>
      <c r="F86" s="105" t="s">
        <v>39</v>
      </c>
    </row>
    <row r="87" spans="1:6" ht="47.45" customHeight="1" x14ac:dyDescent="0.2">
      <c r="A87" s="68" t="s">
        <v>700</v>
      </c>
      <c r="B87" s="101" t="s">
        <v>29</v>
      </c>
      <c r="C87" s="59" t="s">
        <v>685</v>
      </c>
      <c r="D87" s="105" t="s">
        <v>39</v>
      </c>
      <c r="E87" s="121">
        <v>2800508.89</v>
      </c>
      <c r="F87" s="105" t="s">
        <v>39</v>
      </c>
    </row>
    <row r="88" spans="1:6" ht="61.5" customHeight="1" x14ac:dyDescent="0.2">
      <c r="A88" s="68" t="s">
        <v>701</v>
      </c>
      <c r="B88" s="101" t="s">
        <v>29</v>
      </c>
      <c r="C88" s="59" t="s">
        <v>686</v>
      </c>
      <c r="D88" s="105" t="s">
        <v>39</v>
      </c>
      <c r="E88" s="121">
        <v>84049.41</v>
      </c>
      <c r="F88" s="105" t="s">
        <v>39</v>
      </c>
    </row>
    <row r="89" spans="1:6" ht="30" customHeight="1" x14ac:dyDescent="0.2">
      <c r="A89" s="65" t="s">
        <v>679</v>
      </c>
      <c r="B89" s="101" t="s">
        <v>29</v>
      </c>
      <c r="C89" s="59" t="s">
        <v>677</v>
      </c>
      <c r="D89" s="105" t="s">
        <v>39</v>
      </c>
      <c r="E89" s="121">
        <f>E90</f>
        <v>20800</v>
      </c>
      <c r="F89" s="105" t="s">
        <v>39</v>
      </c>
    </row>
    <row r="90" spans="1:6" ht="48.6" customHeight="1" x14ac:dyDescent="0.2">
      <c r="A90" s="65" t="s">
        <v>597</v>
      </c>
      <c r="B90" s="101" t="s">
        <v>29</v>
      </c>
      <c r="C90" s="59" t="s">
        <v>590</v>
      </c>
      <c r="D90" s="102" t="s">
        <v>39</v>
      </c>
      <c r="E90" s="121">
        <f>E91</f>
        <v>20800</v>
      </c>
      <c r="F90" s="105" t="s">
        <v>39</v>
      </c>
    </row>
    <row r="91" spans="1:6" ht="72" customHeight="1" x14ac:dyDescent="0.2">
      <c r="A91" s="68" t="s">
        <v>702</v>
      </c>
      <c r="B91" s="101" t="s">
        <v>29</v>
      </c>
      <c r="C91" s="59" t="s">
        <v>687</v>
      </c>
      <c r="D91" s="105" t="s">
        <v>39</v>
      </c>
      <c r="E91" s="121">
        <v>20800</v>
      </c>
      <c r="F91" s="105" t="s">
        <v>39</v>
      </c>
    </row>
    <row r="92" spans="1:6" s="19" customFormat="1" ht="37.15" customHeight="1" x14ac:dyDescent="0.2">
      <c r="A92" s="66" t="s">
        <v>81</v>
      </c>
      <c r="B92" s="104" t="s">
        <v>29</v>
      </c>
      <c r="C92" s="61" t="s">
        <v>559</v>
      </c>
      <c r="D92" s="105" t="s">
        <v>39</v>
      </c>
      <c r="E92" s="105">
        <f>E93+E95+E97+E99</f>
        <v>28403250.630000003</v>
      </c>
      <c r="F92" s="105" t="s">
        <v>39</v>
      </c>
    </row>
    <row r="93" spans="1:6" s="19" customFormat="1" ht="49.5" customHeight="1" x14ac:dyDescent="0.2">
      <c r="A93" s="65" t="s">
        <v>82</v>
      </c>
      <c r="B93" s="101" t="s">
        <v>29</v>
      </c>
      <c r="C93" s="42" t="s">
        <v>724</v>
      </c>
      <c r="D93" s="102" t="s">
        <v>39</v>
      </c>
      <c r="E93" s="102">
        <f>E94</f>
        <v>3432583.44</v>
      </c>
      <c r="F93" s="105" t="s">
        <v>39</v>
      </c>
    </row>
    <row r="94" spans="1:6" ht="60" customHeight="1" x14ac:dyDescent="0.2">
      <c r="A94" s="67" t="s">
        <v>83</v>
      </c>
      <c r="B94" s="101" t="s">
        <v>29</v>
      </c>
      <c r="C94" s="59" t="s">
        <v>84</v>
      </c>
      <c r="D94" s="105" t="s">
        <v>39</v>
      </c>
      <c r="E94" s="121">
        <v>3432583.44</v>
      </c>
      <c r="F94" s="105" t="s">
        <v>39</v>
      </c>
    </row>
    <row r="95" spans="1:6" ht="61.5" customHeight="1" x14ac:dyDescent="0.2">
      <c r="A95" s="67" t="s">
        <v>85</v>
      </c>
      <c r="B95" s="101" t="s">
        <v>29</v>
      </c>
      <c r="C95" s="59" t="s">
        <v>589</v>
      </c>
      <c r="D95" s="105" t="s">
        <v>39</v>
      </c>
      <c r="E95" s="121">
        <f>E96</f>
        <v>232134.59</v>
      </c>
      <c r="F95" s="105" t="s">
        <v>39</v>
      </c>
    </row>
    <row r="96" spans="1:6" ht="50.25" customHeight="1" x14ac:dyDescent="0.2">
      <c r="A96" s="65" t="s">
        <v>86</v>
      </c>
      <c r="B96" s="101" t="s">
        <v>29</v>
      </c>
      <c r="C96" s="59" t="s">
        <v>87</v>
      </c>
      <c r="D96" s="102" t="s">
        <v>39</v>
      </c>
      <c r="E96" s="121">
        <v>232134.59</v>
      </c>
      <c r="F96" s="105" t="s">
        <v>39</v>
      </c>
    </row>
    <row r="97" spans="1:6" ht="38.450000000000003" customHeight="1" x14ac:dyDescent="0.2">
      <c r="A97" s="65" t="s">
        <v>88</v>
      </c>
      <c r="B97" s="101" t="s">
        <v>29</v>
      </c>
      <c r="C97" s="59" t="s">
        <v>588</v>
      </c>
      <c r="D97" s="105" t="s">
        <v>39</v>
      </c>
      <c r="E97" s="121">
        <f>E98</f>
        <v>23057891.780000001</v>
      </c>
      <c r="F97" s="105" t="s">
        <v>39</v>
      </c>
    </row>
    <row r="98" spans="1:6" ht="25.5" customHeight="1" x14ac:dyDescent="0.2">
      <c r="A98" s="67" t="s">
        <v>89</v>
      </c>
      <c r="B98" s="101" t="s">
        <v>29</v>
      </c>
      <c r="C98" s="59" t="s">
        <v>90</v>
      </c>
      <c r="D98" s="105" t="s">
        <v>39</v>
      </c>
      <c r="E98" s="121">
        <v>23057891.780000001</v>
      </c>
      <c r="F98" s="105" t="s">
        <v>39</v>
      </c>
    </row>
    <row r="99" spans="1:6" ht="57.75" customHeight="1" x14ac:dyDescent="0.2">
      <c r="A99" s="67" t="s">
        <v>91</v>
      </c>
      <c r="B99" s="101" t="s">
        <v>29</v>
      </c>
      <c r="C99" s="59" t="s">
        <v>587</v>
      </c>
      <c r="D99" s="102" t="s">
        <v>39</v>
      </c>
      <c r="E99" s="121">
        <f>E100</f>
        <v>1680640.82</v>
      </c>
      <c r="F99" s="105" t="s">
        <v>39</v>
      </c>
    </row>
    <row r="100" spans="1:6" ht="60" customHeight="1" x14ac:dyDescent="0.2">
      <c r="A100" s="67" t="s">
        <v>92</v>
      </c>
      <c r="B100" s="101" t="s">
        <v>29</v>
      </c>
      <c r="C100" s="59" t="s">
        <v>93</v>
      </c>
      <c r="D100" s="105" t="s">
        <v>39</v>
      </c>
      <c r="E100" s="121">
        <f>E101+E102</f>
        <v>1680640.82</v>
      </c>
      <c r="F100" s="105" t="s">
        <v>39</v>
      </c>
    </row>
    <row r="101" spans="1:6" ht="72" customHeight="1" x14ac:dyDescent="0.2">
      <c r="A101" s="69" t="s">
        <v>703</v>
      </c>
      <c r="B101" s="101" t="s">
        <v>29</v>
      </c>
      <c r="C101" s="59" t="s">
        <v>688</v>
      </c>
      <c r="D101" s="105" t="s">
        <v>39</v>
      </c>
      <c r="E101" s="121">
        <v>1678807.12</v>
      </c>
      <c r="F101" s="105" t="s">
        <v>39</v>
      </c>
    </row>
    <row r="102" spans="1:6" ht="60" customHeight="1" x14ac:dyDescent="0.2">
      <c r="A102" s="155" t="s">
        <v>808</v>
      </c>
      <c r="B102" s="101" t="s">
        <v>29</v>
      </c>
      <c r="C102" s="59" t="s">
        <v>799</v>
      </c>
      <c r="D102" s="105" t="s">
        <v>39</v>
      </c>
      <c r="E102" s="121">
        <v>1833.7</v>
      </c>
      <c r="F102" s="105" t="s">
        <v>39</v>
      </c>
    </row>
    <row r="103" spans="1:6" s="19" customFormat="1" ht="20.25" customHeight="1" x14ac:dyDescent="0.2">
      <c r="A103" s="99" t="s">
        <v>94</v>
      </c>
      <c r="B103" s="104" t="s">
        <v>29</v>
      </c>
      <c r="C103" s="61" t="s">
        <v>558</v>
      </c>
      <c r="D103" s="105" t="s">
        <v>39</v>
      </c>
      <c r="E103" s="105">
        <f>E104</f>
        <v>702033.28999999992</v>
      </c>
      <c r="F103" s="105" t="s">
        <v>39</v>
      </c>
    </row>
    <row r="104" spans="1:6" s="19" customFormat="1" ht="18.75" customHeight="1" x14ac:dyDescent="0.2">
      <c r="A104" s="65" t="s">
        <v>95</v>
      </c>
      <c r="B104" s="101" t="s">
        <v>29</v>
      </c>
      <c r="C104" s="42" t="s">
        <v>586</v>
      </c>
      <c r="D104" s="102" t="s">
        <v>39</v>
      </c>
      <c r="E104" s="102">
        <f>E105+E106+E107+E108</f>
        <v>702033.28999999992</v>
      </c>
      <c r="F104" s="105" t="s">
        <v>39</v>
      </c>
    </row>
    <row r="105" spans="1:6" ht="49.5" customHeight="1" x14ac:dyDescent="0.2">
      <c r="A105" s="65" t="s">
        <v>96</v>
      </c>
      <c r="B105" s="101" t="s">
        <v>29</v>
      </c>
      <c r="C105" s="42" t="s">
        <v>97</v>
      </c>
      <c r="D105" s="105" t="s">
        <v>39</v>
      </c>
      <c r="E105" s="121">
        <v>585496.56999999995</v>
      </c>
      <c r="F105" s="105" t="s">
        <v>39</v>
      </c>
    </row>
    <row r="106" spans="1:6" ht="49.5" customHeight="1" x14ac:dyDescent="0.2">
      <c r="A106" s="65" t="s">
        <v>763</v>
      </c>
      <c r="B106" s="101" t="s">
        <v>29</v>
      </c>
      <c r="C106" s="42" t="s">
        <v>832</v>
      </c>
      <c r="D106" s="105" t="s">
        <v>39</v>
      </c>
      <c r="E106" s="121">
        <v>12923.28</v>
      </c>
      <c r="F106" s="105" t="s">
        <v>39</v>
      </c>
    </row>
    <row r="107" spans="1:6" ht="39.75" customHeight="1" x14ac:dyDescent="0.2">
      <c r="A107" s="68" t="s">
        <v>704</v>
      </c>
      <c r="B107" s="101" t="s">
        <v>29</v>
      </c>
      <c r="C107" s="42" t="s">
        <v>689</v>
      </c>
      <c r="D107" s="105" t="s">
        <v>39</v>
      </c>
      <c r="E107" s="121">
        <v>104043.08</v>
      </c>
      <c r="F107" s="105" t="s">
        <v>39</v>
      </c>
    </row>
    <row r="108" spans="1:6" ht="48" customHeight="1" x14ac:dyDescent="0.2">
      <c r="A108" s="68" t="s">
        <v>762</v>
      </c>
      <c r="B108" s="101" t="s">
        <v>29</v>
      </c>
      <c r="C108" s="42" t="s">
        <v>833</v>
      </c>
      <c r="D108" s="105" t="s">
        <v>39</v>
      </c>
      <c r="E108" s="121">
        <v>-429.64</v>
      </c>
      <c r="F108" s="105" t="s">
        <v>39</v>
      </c>
    </row>
    <row r="109" spans="1:6" s="19" customFormat="1" ht="26.45" customHeight="1" x14ac:dyDescent="0.2">
      <c r="A109" s="66" t="s">
        <v>98</v>
      </c>
      <c r="B109" s="104" t="s">
        <v>29</v>
      </c>
      <c r="C109" s="61" t="s">
        <v>887</v>
      </c>
      <c r="D109" s="105" t="s">
        <v>39</v>
      </c>
      <c r="E109" s="105">
        <f>E110+E113</f>
        <v>5738566.5999999996</v>
      </c>
      <c r="F109" s="105" t="s">
        <v>39</v>
      </c>
    </row>
    <row r="110" spans="1:6" s="19" customFormat="1" x14ac:dyDescent="0.2">
      <c r="A110" s="65" t="s">
        <v>856</v>
      </c>
      <c r="B110" s="101" t="s">
        <v>29</v>
      </c>
      <c r="C110" s="42" t="s">
        <v>855</v>
      </c>
      <c r="D110" s="102" t="s">
        <v>39</v>
      </c>
      <c r="E110" s="102">
        <f>E111</f>
        <v>2622670</v>
      </c>
      <c r="F110" s="102" t="s">
        <v>39</v>
      </c>
    </row>
    <row r="111" spans="1:6" s="19" customFormat="1" x14ac:dyDescent="0.2">
      <c r="A111" s="65" t="s">
        <v>840</v>
      </c>
      <c r="B111" s="101" t="s">
        <v>29</v>
      </c>
      <c r="C111" s="42" t="s">
        <v>837</v>
      </c>
      <c r="D111" s="102" t="s">
        <v>39</v>
      </c>
      <c r="E111" s="102">
        <f>E112</f>
        <v>2622670</v>
      </c>
      <c r="F111" s="102" t="s">
        <v>39</v>
      </c>
    </row>
    <row r="112" spans="1:6" s="19" customFormat="1" ht="26.45" customHeight="1" x14ac:dyDescent="0.2">
      <c r="A112" s="65" t="s">
        <v>839</v>
      </c>
      <c r="B112" s="101" t="s">
        <v>29</v>
      </c>
      <c r="C112" s="42" t="s">
        <v>838</v>
      </c>
      <c r="D112" s="102" t="s">
        <v>39</v>
      </c>
      <c r="E112" s="102">
        <v>2622670</v>
      </c>
      <c r="F112" s="102" t="s">
        <v>39</v>
      </c>
    </row>
    <row r="113" spans="1:7" s="19" customFormat="1" x14ac:dyDescent="0.2">
      <c r="A113" s="65" t="s">
        <v>857</v>
      </c>
      <c r="B113" s="101" t="s">
        <v>29</v>
      </c>
      <c r="C113" s="42" t="s">
        <v>858</v>
      </c>
      <c r="D113" s="102" t="s">
        <v>39</v>
      </c>
      <c r="E113" s="102">
        <f>E114</f>
        <v>3115896.6</v>
      </c>
      <c r="F113" s="102" t="s">
        <v>39</v>
      </c>
    </row>
    <row r="114" spans="1:7" s="19" customFormat="1" ht="15.6" customHeight="1" x14ac:dyDescent="0.2">
      <c r="A114" s="65" t="s">
        <v>99</v>
      </c>
      <c r="B114" s="101" t="s">
        <v>29</v>
      </c>
      <c r="C114" s="42" t="s">
        <v>585</v>
      </c>
      <c r="D114" s="105" t="s">
        <v>39</v>
      </c>
      <c r="E114" s="102">
        <f>E115</f>
        <v>3115896.6</v>
      </c>
      <c r="F114" s="105" t="s">
        <v>39</v>
      </c>
    </row>
    <row r="115" spans="1:7" ht="18.75" customHeight="1" x14ac:dyDescent="0.2">
      <c r="A115" s="65" t="s">
        <v>100</v>
      </c>
      <c r="B115" s="101" t="s">
        <v>29</v>
      </c>
      <c r="C115" s="42" t="s">
        <v>101</v>
      </c>
      <c r="D115" s="102" t="s">
        <v>39</v>
      </c>
      <c r="E115" s="123">
        <v>3115896.6</v>
      </c>
      <c r="F115" s="105" t="s">
        <v>39</v>
      </c>
    </row>
    <row r="116" spans="1:7" s="19" customFormat="1" ht="28.9" customHeight="1" x14ac:dyDescent="0.2">
      <c r="A116" s="66" t="s">
        <v>582</v>
      </c>
      <c r="B116" s="104" t="s">
        <v>29</v>
      </c>
      <c r="C116" s="61" t="s">
        <v>557</v>
      </c>
      <c r="D116" s="105" t="s">
        <v>39</v>
      </c>
      <c r="E116" s="105">
        <f>E117+E120</f>
        <v>6735745.04</v>
      </c>
      <c r="F116" s="105" t="s">
        <v>39</v>
      </c>
    </row>
    <row r="117" spans="1:7" s="19" customFormat="1" ht="65.25" customHeight="1" x14ac:dyDescent="0.2">
      <c r="A117" s="65" t="s">
        <v>862</v>
      </c>
      <c r="B117" s="101" t="s">
        <v>29</v>
      </c>
      <c r="C117" s="42" t="s">
        <v>859</v>
      </c>
      <c r="D117" s="105" t="s">
        <v>39</v>
      </c>
      <c r="E117" s="105">
        <f>E118</f>
        <v>5842302.6500000004</v>
      </c>
      <c r="F117" s="105" t="s">
        <v>39</v>
      </c>
    </row>
    <row r="118" spans="1:7" s="19" customFormat="1" ht="68.25" customHeight="1" x14ac:dyDescent="0.2">
      <c r="A118" s="65" t="s">
        <v>725</v>
      </c>
      <c r="B118" s="101" t="s">
        <v>29</v>
      </c>
      <c r="C118" s="42" t="s">
        <v>622</v>
      </c>
      <c r="D118" s="105" t="s">
        <v>39</v>
      </c>
      <c r="E118" s="102">
        <f>E119</f>
        <v>5842302.6500000004</v>
      </c>
      <c r="F118" s="105" t="s">
        <v>39</v>
      </c>
    </row>
    <row r="119" spans="1:7" ht="68.25" customHeight="1" x14ac:dyDescent="0.2">
      <c r="A119" s="65" t="s">
        <v>577</v>
      </c>
      <c r="B119" s="101" t="s">
        <v>29</v>
      </c>
      <c r="C119" s="59" t="s">
        <v>563</v>
      </c>
      <c r="D119" s="102" t="s">
        <v>39</v>
      </c>
      <c r="E119" s="121">
        <v>5842302.6500000004</v>
      </c>
      <c r="F119" s="105" t="s">
        <v>39</v>
      </c>
    </row>
    <row r="120" spans="1:7" ht="22.5" x14ac:dyDescent="0.2">
      <c r="A120" s="65" t="s">
        <v>860</v>
      </c>
      <c r="B120" s="101" t="s">
        <v>29</v>
      </c>
      <c r="C120" s="59" t="s">
        <v>861</v>
      </c>
      <c r="D120" s="102" t="s">
        <v>39</v>
      </c>
      <c r="E120" s="121">
        <f>E121+E123</f>
        <v>893442.39</v>
      </c>
      <c r="F120" s="105" t="s">
        <v>39</v>
      </c>
    </row>
    <row r="121" spans="1:7" ht="25.15" customHeight="1" x14ac:dyDescent="0.2">
      <c r="A121" s="65" t="s">
        <v>600</v>
      </c>
      <c r="B121" s="101" t="s">
        <v>29</v>
      </c>
      <c r="C121" s="59" t="s">
        <v>584</v>
      </c>
      <c r="D121" s="105" t="s">
        <v>39</v>
      </c>
      <c r="E121" s="121">
        <f>E122</f>
        <v>780642.39</v>
      </c>
      <c r="F121" s="105" t="s">
        <v>39</v>
      </c>
    </row>
    <row r="122" spans="1:7" ht="36" customHeight="1" x14ac:dyDescent="0.2">
      <c r="A122" s="65" t="s">
        <v>578</v>
      </c>
      <c r="B122" s="101" t="s">
        <v>29</v>
      </c>
      <c r="C122" s="59" t="s">
        <v>564</v>
      </c>
      <c r="D122" s="105" t="s">
        <v>39</v>
      </c>
      <c r="E122" s="121">
        <v>780642.39</v>
      </c>
      <c r="F122" s="105" t="s">
        <v>39</v>
      </c>
    </row>
    <row r="123" spans="1:7" ht="40.15" customHeight="1" x14ac:dyDescent="0.2">
      <c r="A123" s="65" t="s">
        <v>626</v>
      </c>
      <c r="B123" s="101" t="s">
        <v>29</v>
      </c>
      <c r="C123" s="59" t="s">
        <v>623</v>
      </c>
      <c r="D123" s="102" t="s">
        <v>39</v>
      </c>
      <c r="E123" s="121">
        <f>E124</f>
        <v>112800</v>
      </c>
      <c r="F123" s="105" t="s">
        <v>39</v>
      </c>
    </row>
    <row r="124" spans="1:7" ht="39" customHeight="1" x14ac:dyDescent="0.2">
      <c r="A124" s="65" t="s">
        <v>625</v>
      </c>
      <c r="B124" s="101" t="s">
        <v>29</v>
      </c>
      <c r="C124" s="59" t="s">
        <v>624</v>
      </c>
      <c r="D124" s="102" t="s">
        <v>39</v>
      </c>
      <c r="E124" s="121">
        <v>112800</v>
      </c>
      <c r="F124" s="105" t="s">
        <v>39</v>
      </c>
    </row>
    <row r="125" spans="1:7" ht="15.6" customHeight="1" x14ac:dyDescent="0.2">
      <c r="A125" s="66" t="s">
        <v>618</v>
      </c>
      <c r="B125" s="104" t="s">
        <v>29</v>
      </c>
      <c r="C125" s="63" t="s">
        <v>735</v>
      </c>
      <c r="D125" s="102" t="s">
        <v>39</v>
      </c>
      <c r="E125" s="125">
        <f>E126</f>
        <v>19057.240000000002</v>
      </c>
      <c r="F125" s="105" t="s">
        <v>39</v>
      </c>
    </row>
    <row r="126" spans="1:7" ht="29.45" customHeight="1" x14ac:dyDescent="0.2">
      <c r="A126" s="65" t="s">
        <v>619</v>
      </c>
      <c r="B126" s="101" t="s">
        <v>29</v>
      </c>
      <c r="C126" s="59" t="s">
        <v>621</v>
      </c>
      <c r="D126" s="105" t="s">
        <v>39</v>
      </c>
      <c r="E126" s="121">
        <f>E127</f>
        <v>19057.240000000002</v>
      </c>
      <c r="F126" s="105" t="s">
        <v>39</v>
      </c>
    </row>
    <row r="127" spans="1:7" ht="37.15" customHeight="1" x14ac:dyDescent="0.2">
      <c r="A127" s="65" t="s">
        <v>620</v>
      </c>
      <c r="B127" s="101" t="s">
        <v>29</v>
      </c>
      <c r="C127" s="59" t="s">
        <v>617</v>
      </c>
      <c r="D127" s="102" t="s">
        <v>39</v>
      </c>
      <c r="E127" s="123">
        <v>19057.240000000002</v>
      </c>
      <c r="F127" s="105" t="s">
        <v>39</v>
      </c>
    </row>
    <row r="128" spans="1:7" s="19" customFormat="1" ht="18" customHeight="1" x14ac:dyDescent="0.2">
      <c r="A128" s="66" t="s">
        <v>102</v>
      </c>
      <c r="B128" s="104" t="s">
        <v>29</v>
      </c>
      <c r="C128" s="61" t="s">
        <v>103</v>
      </c>
      <c r="D128" s="102" t="s">
        <v>39</v>
      </c>
      <c r="E128" s="105">
        <f>E129+E167+E169+E178</f>
        <v>3630207.1399999997</v>
      </c>
      <c r="F128" s="105" t="s">
        <v>39</v>
      </c>
      <c r="G128" s="71"/>
    </row>
    <row r="129" spans="1:6" s="19" customFormat="1" ht="27" customHeight="1" x14ac:dyDescent="0.2">
      <c r="A129" s="65" t="s">
        <v>616</v>
      </c>
      <c r="B129" s="101" t="s">
        <v>29</v>
      </c>
      <c r="C129" s="42" t="s">
        <v>615</v>
      </c>
      <c r="D129" s="105" t="s">
        <v>39</v>
      </c>
      <c r="E129" s="102">
        <f>E130+E134+E140+E143+E145+E147+E151+E154+E156+E158+E162+E149</f>
        <v>747285.15999999992</v>
      </c>
      <c r="F129" s="105" t="s">
        <v>39</v>
      </c>
    </row>
    <row r="130" spans="1:6" s="19" customFormat="1" ht="41.25" customHeight="1" x14ac:dyDescent="0.2">
      <c r="A130" s="65" t="s">
        <v>614</v>
      </c>
      <c r="B130" s="101" t="s">
        <v>29</v>
      </c>
      <c r="C130" s="42" t="s">
        <v>613</v>
      </c>
      <c r="D130" s="105" t="s">
        <v>39</v>
      </c>
      <c r="E130" s="102">
        <f>E131+E132+E133</f>
        <v>42452.58</v>
      </c>
      <c r="F130" s="105" t="s">
        <v>39</v>
      </c>
    </row>
    <row r="131" spans="1:6" s="19" customFormat="1" ht="93.75" customHeight="1" x14ac:dyDescent="0.2">
      <c r="A131" s="68" t="s">
        <v>741</v>
      </c>
      <c r="B131" s="101" t="s">
        <v>29</v>
      </c>
      <c r="C131" s="42" t="s">
        <v>690</v>
      </c>
      <c r="D131" s="105" t="s">
        <v>39</v>
      </c>
      <c r="E131" s="102">
        <v>9700</v>
      </c>
      <c r="F131" s="105" t="s">
        <v>39</v>
      </c>
    </row>
    <row r="132" spans="1:6" s="19" customFormat="1" ht="84.75" customHeight="1" x14ac:dyDescent="0.2">
      <c r="A132" s="156" t="s">
        <v>937</v>
      </c>
      <c r="B132" s="101" t="s">
        <v>29</v>
      </c>
      <c r="C132" s="42" t="s">
        <v>936</v>
      </c>
      <c r="D132" s="105" t="s">
        <v>39</v>
      </c>
      <c r="E132" s="102">
        <v>634.84</v>
      </c>
      <c r="F132" s="105" t="s">
        <v>39</v>
      </c>
    </row>
    <row r="133" spans="1:6" s="19" customFormat="1" ht="62.25" customHeight="1" x14ac:dyDescent="0.2">
      <c r="A133" s="68" t="s">
        <v>769</v>
      </c>
      <c r="B133" s="101" t="s">
        <v>29</v>
      </c>
      <c r="C133" s="42" t="s">
        <v>768</v>
      </c>
      <c r="D133" s="105" t="s">
        <v>39</v>
      </c>
      <c r="E133" s="102">
        <v>32117.74</v>
      </c>
      <c r="F133" s="105" t="s">
        <v>39</v>
      </c>
    </row>
    <row r="134" spans="1:6" s="19" customFormat="1" ht="61.5" customHeight="1" x14ac:dyDescent="0.2">
      <c r="A134" s="68" t="s">
        <v>611</v>
      </c>
      <c r="B134" s="101" t="s">
        <v>29</v>
      </c>
      <c r="C134" s="42" t="s">
        <v>612</v>
      </c>
      <c r="D134" s="105" t="s">
        <v>39</v>
      </c>
      <c r="E134" s="102">
        <f>E135+E136+E137+E138+E139</f>
        <v>194012.18</v>
      </c>
      <c r="F134" s="105" t="s">
        <v>39</v>
      </c>
    </row>
    <row r="135" spans="1:6" s="19" customFormat="1" ht="78.75" x14ac:dyDescent="0.2">
      <c r="A135" s="126" t="s">
        <v>705</v>
      </c>
      <c r="B135" s="101" t="s">
        <v>29</v>
      </c>
      <c r="C135" s="42" t="s">
        <v>836</v>
      </c>
      <c r="D135" s="105" t="s">
        <v>39</v>
      </c>
      <c r="E135" s="102">
        <v>5000</v>
      </c>
      <c r="F135" s="105" t="s">
        <v>39</v>
      </c>
    </row>
    <row r="136" spans="1:6" s="165" customFormat="1" ht="129.75" customHeight="1" x14ac:dyDescent="0.2">
      <c r="A136" s="156" t="s">
        <v>965</v>
      </c>
      <c r="B136" s="169" t="s">
        <v>29</v>
      </c>
      <c r="C136" s="167" t="s">
        <v>964</v>
      </c>
      <c r="D136" s="171" t="s">
        <v>39</v>
      </c>
      <c r="E136" s="170">
        <v>770.88</v>
      </c>
      <c r="F136" s="171" t="s">
        <v>39</v>
      </c>
    </row>
    <row r="137" spans="1:6" s="19" customFormat="1" ht="103.5" customHeight="1" x14ac:dyDescent="0.2">
      <c r="A137" s="156" t="s">
        <v>939</v>
      </c>
      <c r="B137" s="101" t="s">
        <v>29</v>
      </c>
      <c r="C137" s="42" t="s">
        <v>938</v>
      </c>
      <c r="D137" s="105" t="s">
        <v>39</v>
      </c>
      <c r="E137" s="102">
        <v>8000</v>
      </c>
      <c r="F137" s="105" t="s">
        <v>39</v>
      </c>
    </row>
    <row r="138" spans="1:6" ht="128.25" customHeight="1" x14ac:dyDescent="0.2">
      <c r="A138" s="68" t="s">
        <v>742</v>
      </c>
      <c r="B138" s="101" t="s">
        <v>29</v>
      </c>
      <c r="C138" s="59" t="s">
        <v>963</v>
      </c>
      <c r="D138" s="105" t="s">
        <v>39</v>
      </c>
      <c r="E138" s="102">
        <v>0.72</v>
      </c>
      <c r="F138" s="105" t="s">
        <v>39</v>
      </c>
    </row>
    <row r="139" spans="1:6" ht="80.25" customHeight="1" x14ac:dyDescent="0.2">
      <c r="A139" s="65" t="s">
        <v>705</v>
      </c>
      <c r="B139" s="101" t="s">
        <v>29</v>
      </c>
      <c r="C139" s="59" t="s">
        <v>691</v>
      </c>
      <c r="D139" s="102" t="s">
        <v>39</v>
      </c>
      <c r="E139" s="102">
        <v>180240.58</v>
      </c>
      <c r="F139" s="105" t="s">
        <v>39</v>
      </c>
    </row>
    <row r="140" spans="1:6" ht="43.15" customHeight="1" x14ac:dyDescent="0.2">
      <c r="A140" s="65" t="s">
        <v>610</v>
      </c>
      <c r="B140" s="101" t="s">
        <v>29</v>
      </c>
      <c r="C140" s="59" t="s">
        <v>609</v>
      </c>
      <c r="D140" s="102" t="s">
        <v>39</v>
      </c>
      <c r="E140" s="102">
        <f>E141+E142</f>
        <v>9304.84</v>
      </c>
      <c r="F140" s="105" t="s">
        <v>39</v>
      </c>
    </row>
    <row r="141" spans="1:6" ht="69.75" customHeight="1" x14ac:dyDescent="0.2">
      <c r="A141" s="68" t="s">
        <v>706</v>
      </c>
      <c r="B141" s="101" t="s">
        <v>29</v>
      </c>
      <c r="C141" s="59" t="s">
        <v>692</v>
      </c>
      <c r="D141" s="102" t="s">
        <v>39</v>
      </c>
      <c r="E141" s="102">
        <v>2400</v>
      </c>
      <c r="F141" s="105" t="s">
        <v>39</v>
      </c>
    </row>
    <row r="142" spans="1:6" ht="65.25" customHeight="1" x14ac:dyDescent="0.2">
      <c r="A142" s="122" t="s">
        <v>785</v>
      </c>
      <c r="B142" s="101" t="s">
        <v>29</v>
      </c>
      <c r="C142" s="59" t="s">
        <v>784</v>
      </c>
      <c r="D142" s="102" t="s">
        <v>39</v>
      </c>
      <c r="E142" s="102">
        <v>6904.84</v>
      </c>
      <c r="F142" s="105" t="s">
        <v>39</v>
      </c>
    </row>
    <row r="143" spans="1:6" ht="47.25" customHeight="1" x14ac:dyDescent="0.2">
      <c r="A143" s="122" t="s">
        <v>864</v>
      </c>
      <c r="B143" s="101" t="s">
        <v>29</v>
      </c>
      <c r="C143" s="59" t="s">
        <v>863</v>
      </c>
      <c r="D143" s="102" t="s">
        <v>39</v>
      </c>
      <c r="E143" s="102">
        <f>E144</f>
        <v>3000</v>
      </c>
      <c r="F143" s="105" t="s">
        <v>39</v>
      </c>
    </row>
    <row r="144" spans="1:6" ht="89.25" customHeight="1" x14ac:dyDescent="0.2">
      <c r="A144" s="122" t="s">
        <v>807</v>
      </c>
      <c r="B144" s="101" t="s">
        <v>29</v>
      </c>
      <c r="C144" s="59" t="s">
        <v>806</v>
      </c>
      <c r="D144" s="102" t="s">
        <v>39</v>
      </c>
      <c r="E144" s="102">
        <v>3000</v>
      </c>
      <c r="F144" s="105" t="s">
        <v>39</v>
      </c>
    </row>
    <row r="145" spans="1:6" ht="46.5" customHeight="1" x14ac:dyDescent="0.2">
      <c r="A145" s="122" t="s">
        <v>943</v>
      </c>
      <c r="B145" s="101" t="s">
        <v>29</v>
      </c>
      <c r="C145" s="59" t="s">
        <v>941</v>
      </c>
      <c r="D145" s="102" t="s">
        <v>39</v>
      </c>
      <c r="E145" s="102">
        <f>E146</f>
        <v>10000</v>
      </c>
      <c r="F145" s="105" t="s">
        <v>39</v>
      </c>
    </row>
    <row r="146" spans="1:6" ht="129.75" customHeight="1" x14ac:dyDescent="0.2">
      <c r="A146" s="156" t="s">
        <v>942</v>
      </c>
      <c r="B146" s="101" t="s">
        <v>29</v>
      </c>
      <c r="C146" s="59" t="s">
        <v>940</v>
      </c>
      <c r="D146" s="102" t="s">
        <v>39</v>
      </c>
      <c r="E146" s="102">
        <v>10000</v>
      </c>
      <c r="F146" s="105" t="s">
        <v>39</v>
      </c>
    </row>
    <row r="147" spans="1:6" ht="41.25" customHeight="1" x14ac:dyDescent="0.2">
      <c r="A147" s="68" t="s">
        <v>751</v>
      </c>
      <c r="B147" s="101" t="s">
        <v>29</v>
      </c>
      <c r="C147" s="59" t="s">
        <v>867</v>
      </c>
      <c r="D147" s="102" t="s">
        <v>39</v>
      </c>
      <c r="E147" s="102">
        <f>E148</f>
        <v>8000</v>
      </c>
      <c r="F147" s="105" t="s">
        <v>39</v>
      </c>
    </row>
    <row r="148" spans="1:6" ht="80.25" customHeight="1" x14ac:dyDescent="0.2">
      <c r="A148" s="68" t="s">
        <v>744</v>
      </c>
      <c r="B148" s="101" t="s">
        <v>29</v>
      </c>
      <c r="C148" s="59" t="s">
        <v>743</v>
      </c>
      <c r="D148" s="102" t="s">
        <v>39</v>
      </c>
      <c r="E148" s="102">
        <v>8000</v>
      </c>
      <c r="F148" s="105" t="s">
        <v>39</v>
      </c>
    </row>
    <row r="149" spans="1:6" ht="39" customHeight="1" x14ac:dyDescent="0.2">
      <c r="A149" s="68" t="s">
        <v>913</v>
      </c>
      <c r="B149" s="101" t="s">
        <v>29</v>
      </c>
      <c r="C149" s="59" t="s">
        <v>912</v>
      </c>
      <c r="D149" s="102" t="s">
        <v>39</v>
      </c>
      <c r="E149" s="102">
        <f>E150</f>
        <v>3000</v>
      </c>
      <c r="F149" s="105" t="s">
        <v>39</v>
      </c>
    </row>
    <row r="150" spans="1:6" ht="60.75" customHeight="1" x14ac:dyDescent="0.2">
      <c r="A150" s="68" t="s">
        <v>911</v>
      </c>
      <c r="B150" s="101" t="s">
        <v>29</v>
      </c>
      <c r="C150" s="59" t="s">
        <v>910</v>
      </c>
      <c r="D150" s="102" t="s">
        <v>39</v>
      </c>
      <c r="E150" s="102">
        <v>3000</v>
      </c>
      <c r="F150" s="105" t="s">
        <v>39</v>
      </c>
    </row>
    <row r="151" spans="1:6" ht="49.5" customHeight="1" x14ac:dyDescent="0.2">
      <c r="A151" s="68" t="s">
        <v>865</v>
      </c>
      <c r="B151" s="101" t="s">
        <v>29</v>
      </c>
      <c r="C151" s="59" t="s">
        <v>866</v>
      </c>
      <c r="D151" s="102" t="s">
        <v>39</v>
      </c>
      <c r="E151" s="102">
        <f>E152+E153</f>
        <v>41000</v>
      </c>
      <c r="F151" s="105" t="s">
        <v>39</v>
      </c>
    </row>
    <row r="152" spans="1:6" ht="99.75" customHeight="1" x14ac:dyDescent="0.2">
      <c r="A152" s="127" t="s">
        <v>772</v>
      </c>
      <c r="B152" s="128" t="s">
        <v>29</v>
      </c>
      <c r="C152" s="59" t="s">
        <v>771</v>
      </c>
      <c r="D152" s="102" t="s">
        <v>39</v>
      </c>
      <c r="E152" s="102">
        <v>40000</v>
      </c>
      <c r="F152" s="105" t="s">
        <v>39</v>
      </c>
    </row>
    <row r="153" spans="1:6" ht="84" customHeight="1" x14ac:dyDescent="0.2">
      <c r="A153" s="157" t="s">
        <v>935</v>
      </c>
      <c r="B153" s="94" t="s">
        <v>29</v>
      </c>
      <c r="C153" s="59" t="s">
        <v>934</v>
      </c>
      <c r="D153" s="102" t="s">
        <v>39</v>
      </c>
      <c r="E153" s="102">
        <v>1000</v>
      </c>
      <c r="F153" s="105" t="s">
        <v>39</v>
      </c>
    </row>
    <row r="154" spans="1:6" ht="50.25" customHeight="1" x14ac:dyDescent="0.2">
      <c r="A154" s="126" t="s">
        <v>869</v>
      </c>
      <c r="B154" s="94" t="s">
        <v>29</v>
      </c>
      <c r="C154" s="59" t="s">
        <v>868</v>
      </c>
      <c r="D154" s="102" t="s">
        <v>39</v>
      </c>
      <c r="E154" s="102">
        <f>E155</f>
        <v>1200</v>
      </c>
      <c r="F154" s="105" t="s">
        <v>39</v>
      </c>
    </row>
    <row r="155" spans="1:6" ht="104.25" customHeight="1" x14ac:dyDescent="0.2">
      <c r="A155" s="124" t="s">
        <v>816</v>
      </c>
      <c r="B155" s="94" t="s">
        <v>29</v>
      </c>
      <c r="C155" s="59" t="s">
        <v>798</v>
      </c>
      <c r="D155" s="102" t="s">
        <v>39</v>
      </c>
      <c r="E155" s="102">
        <v>1200</v>
      </c>
      <c r="F155" s="105" t="s">
        <v>39</v>
      </c>
    </row>
    <row r="156" spans="1:6" ht="47.25" customHeight="1" x14ac:dyDescent="0.2">
      <c r="A156" s="65" t="s">
        <v>871</v>
      </c>
      <c r="B156" s="101" t="s">
        <v>29</v>
      </c>
      <c r="C156" s="59" t="s">
        <v>870</v>
      </c>
      <c r="D156" s="102" t="s">
        <v>39</v>
      </c>
      <c r="E156" s="102">
        <f>E157</f>
        <v>4184.76</v>
      </c>
      <c r="F156" s="105" t="s">
        <v>39</v>
      </c>
    </row>
    <row r="157" spans="1:6" ht="108" customHeight="1" x14ac:dyDescent="0.2">
      <c r="A157" s="65" t="s">
        <v>726</v>
      </c>
      <c r="B157" s="101" t="s">
        <v>29</v>
      </c>
      <c r="C157" s="59" t="s">
        <v>707</v>
      </c>
      <c r="D157" s="102" t="s">
        <v>39</v>
      </c>
      <c r="E157" s="102">
        <v>4184.76</v>
      </c>
      <c r="F157" s="105" t="s">
        <v>39</v>
      </c>
    </row>
    <row r="158" spans="1:6" ht="42" customHeight="1" x14ac:dyDescent="0.2">
      <c r="A158" s="65" t="s">
        <v>607</v>
      </c>
      <c r="B158" s="101" t="s">
        <v>29</v>
      </c>
      <c r="C158" s="59" t="s">
        <v>608</v>
      </c>
      <c r="D158" s="102" t="s">
        <v>39</v>
      </c>
      <c r="E158" s="102">
        <f>E159+E160+E161</f>
        <v>162094.19</v>
      </c>
      <c r="F158" s="105" t="s">
        <v>39</v>
      </c>
    </row>
    <row r="159" spans="1:6" ht="131.25" customHeight="1" x14ac:dyDescent="0.2">
      <c r="A159" s="65" t="s">
        <v>736</v>
      </c>
      <c r="B159" s="101" t="s">
        <v>29</v>
      </c>
      <c r="C159" s="59" t="s">
        <v>734</v>
      </c>
      <c r="D159" s="102" t="s">
        <v>39</v>
      </c>
      <c r="E159" s="102">
        <v>124000</v>
      </c>
      <c r="F159" s="105" t="s">
        <v>39</v>
      </c>
    </row>
    <row r="160" spans="1:6" ht="78.75" customHeight="1" x14ac:dyDescent="0.2">
      <c r="A160" s="65" t="s">
        <v>709</v>
      </c>
      <c r="B160" s="101" t="s">
        <v>29</v>
      </c>
      <c r="C160" s="59" t="s">
        <v>708</v>
      </c>
      <c r="D160" s="102" t="s">
        <v>39</v>
      </c>
      <c r="E160" s="102">
        <v>21981.32</v>
      </c>
      <c r="F160" s="105" t="s">
        <v>39</v>
      </c>
    </row>
    <row r="161" spans="1:6" ht="58.9" customHeight="1" x14ac:dyDescent="0.2">
      <c r="A161" s="68" t="s">
        <v>710</v>
      </c>
      <c r="B161" s="101" t="s">
        <v>29</v>
      </c>
      <c r="C161" s="59" t="s">
        <v>711</v>
      </c>
      <c r="D161" s="102" t="s">
        <v>39</v>
      </c>
      <c r="E161" s="102">
        <v>16112.87</v>
      </c>
      <c r="F161" s="105" t="s">
        <v>39</v>
      </c>
    </row>
    <row r="162" spans="1:6" ht="48.6" customHeight="1" x14ac:dyDescent="0.2">
      <c r="A162" s="65" t="s">
        <v>606</v>
      </c>
      <c r="B162" s="101" t="s">
        <v>29</v>
      </c>
      <c r="C162" s="59" t="s">
        <v>605</v>
      </c>
      <c r="D162" s="102" t="s">
        <v>39</v>
      </c>
      <c r="E162" s="102">
        <f>E163+E164+E165+E166</f>
        <v>269036.61</v>
      </c>
      <c r="F162" s="105" t="s">
        <v>39</v>
      </c>
    </row>
    <row r="163" spans="1:6" ht="171" customHeight="1" x14ac:dyDescent="0.2">
      <c r="A163" s="65" t="s">
        <v>915</v>
      </c>
      <c r="B163" s="101" t="s">
        <v>29</v>
      </c>
      <c r="C163" s="59" t="s">
        <v>914</v>
      </c>
      <c r="D163" s="102" t="s">
        <v>39</v>
      </c>
      <c r="E163" s="102">
        <v>8229.1200000000008</v>
      </c>
      <c r="F163" s="105" t="s">
        <v>39</v>
      </c>
    </row>
    <row r="164" spans="1:6" ht="75" customHeight="1" x14ac:dyDescent="0.2">
      <c r="A164" s="65" t="s">
        <v>712</v>
      </c>
      <c r="B164" s="101" t="s">
        <v>29</v>
      </c>
      <c r="C164" s="59" t="s">
        <v>714</v>
      </c>
      <c r="D164" s="102" t="s">
        <v>39</v>
      </c>
      <c r="E164" s="154">
        <v>7172.01</v>
      </c>
      <c r="F164" s="105" t="s">
        <v>39</v>
      </c>
    </row>
    <row r="165" spans="1:6" ht="71.25" customHeight="1" x14ac:dyDescent="0.2">
      <c r="A165" s="65" t="s">
        <v>713</v>
      </c>
      <c r="B165" s="101" t="s">
        <v>29</v>
      </c>
      <c r="C165" s="59" t="s">
        <v>770</v>
      </c>
      <c r="D165" s="102" t="s">
        <v>39</v>
      </c>
      <c r="E165" s="154">
        <v>6000</v>
      </c>
      <c r="F165" s="105" t="s">
        <v>39</v>
      </c>
    </row>
    <row r="166" spans="1:6" ht="70.150000000000006" customHeight="1" x14ac:dyDescent="0.2">
      <c r="A166" s="68" t="s">
        <v>713</v>
      </c>
      <c r="B166" s="101" t="s">
        <v>29</v>
      </c>
      <c r="C166" s="59" t="s">
        <v>715</v>
      </c>
      <c r="D166" s="102" t="s">
        <v>39</v>
      </c>
      <c r="E166" s="123">
        <v>247635.48</v>
      </c>
      <c r="F166" s="105" t="s">
        <v>39</v>
      </c>
    </row>
    <row r="167" spans="1:6" s="164" customFormat="1" ht="75.75" customHeight="1" x14ac:dyDescent="0.2">
      <c r="A167" s="178" t="s">
        <v>985</v>
      </c>
      <c r="B167" s="169" t="s">
        <v>29</v>
      </c>
      <c r="C167" s="59" t="s">
        <v>982</v>
      </c>
      <c r="D167" s="170" t="s">
        <v>39</v>
      </c>
      <c r="E167" s="123">
        <f>E168</f>
        <v>24849.200000000001</v>
      </c>
      <c r="F167" s="171" t="s">
        <v>39</v>
      </c>
    </row>
    <row r="168" spans="1:6" s="164" customFormat="1" ht="45.75" customHeight="1" x14ac:dyDescent="0.2">
      <c r="A168" s="177" t="s">
        <v>984</v>
      </c>
      <c r="B168" s="169" t="s">
        <v>29</v>
      </c>
      <c r="C168" s="59" t="s">
        <v>983</v>
      </c>
      <c r="D168" s="170" t="s">
        <v>39</v>
      </c>
      <c r="E168" s="123">
        <v>24849.200000000001</v>
      </c>
      <c r="F168" s="171" t="s">
        <v>39</v>
      </c>
    </row>
    <row r="169" spans="1:6" ht="18.600000000000001" customHeight="1" x14ac:dyDescent="0.2">
      <c r="A169" s="65" t="s">
        <v>667</v>
      </c>
      <c r="B169" s="101" t="s">
        <v>29</v>
      </c>
      <c r="C169" s="59" t="s">
        <v>660</v>
      </c>
      <c r="D169" s="102" t="s">
        <v>39</v>
      </c>
      <c r="E169" s="123">
        <f>E170+E173</f>
        <v>2749491.92</v>
      </c>
      <c r="F169" s="105" t="s">
        <v>39</v>
      </c>
    </row>
    <row r="170" spans="1:6" ht="63.75" customHeight="1" x14ac:dyDescent="0.2">
      <c r="A170" s="65" t="s">
        <v>675</v>
      </c>
      <c r="B170" s="101" t="s">
        <v>29</v>
      </c>
      <c r="C170" s="59" t="s">
        <v>659</v>
      </c>
      <c r="D170" s="102" t="s">
        <v>39</v>
      </c>
      <c r="E170" s="123">
        <f>E171+E172</f>
        <v>2642799.2999999998</v>
      </c>
      <c r="F170" s="105" t="s">
        <v>39</v>
      </c>
    </row>
    <row r="171" spans="1:6" ht="35.25" customHeight="1" x14ac:dyDescent="0.2">
      <c r="A171" s="65" t="s">
        <v>674</v>
      </c>
      <c r="B171" s="101" t="s">
        <v>29</v>
      </c>
      <c r="C171" s="59" t="s">
        <v>658</v>
      </c>
      <c r="D171" s="102" t="s">
        <v>39</v>
      </c>
      <c r="E171" s="123">
        <v>18115.189999999999</v>
      </c>
      <c r="F171" s="105" t="s">
        <v>39</v>
      </c>
    </row>
    <row r="172" spans="1:6" ht="48.75" customHeight="1" x14ac:dyDescent="0.2">
      <c r="A172" s="65" t="s">
        <v>746</v>
      </c>
      <c r="B172" s="101" t="s">
        <v>29</v>
      </c>
      <c r="C172" s="59" t="s">
        <v>745</v>
      </c>
      <c r="D172" s="102" t="s">
        <v>39</v>
      </c>
      <c r="E172" s="123">
        <v>2624684.11</v>
      </c>
      <c r="F172" s="105" t="s">
        <v>39</v>
      </c>
    </row>
    <row r="173" spans="1:6" ht="50.45" customHeight="1" x14ac:dyDescent="0.2">
      <c r="A173" s="65" t="s">
        <v>598</v>
      </c>
      <c r="B173" s="101" t="s">
        <v>29</v>
      </c>
      <c r="C173" s="59" t="s">
        <v>604</v>
      </c>
      <c r="D173" s="102" t="s">
        <v>39</v>
      </c>
      <c r="E173" s="102">
        <f>E174+E175+E176+E177</f>
        <v>106692.62</v>
      </c>
      <c r="F173" s="105" t="s">
        <v>39</v>
      </c>
    </row>
    <row r="174" spans="1:6" ht="92.25" customHeight="1" x14ac:dyDescent="0.2">
      <c r="A174" s="67" t="s">
        <v>716</v>
      </c>
      <c r="B174" s="101" t="s">
        <v>29</v>
      </c>
      <c r="C174" s="59" t="s">
        <v>805</v>
      </c>
      <c r="D174" s="102" t="s">
        <v>39</v>
      </c>
      <c r="E174" s="102">
        <v>505.58</v>
      </c>
      <c r="F174" s="105" t="s">
        <v>39</v>
      </c>
    </row>
    <row r="175" spans="1:6" ht="93" customHeight="1" x14ac:dyDescent="0.2">
      <c r="A175" s="67" t="s">
        <v>716</v>
      </c>
      <c r="B175" s="101" t="s">
        <v>29</v>
      </c>
      <c r="C175" s="59" t="s">
        <v>727</v>
      </c>
      <c r="D175" s="105" t="s">
        <v>39</v>
      </c>
      <c r="E175" s="121">
        <v>13221.9</v>
      </c>
      <c r="F175" s="105" t="s">
        <v>39</v>
      </c>
    </row>
    <row r="176" spans="1:6" ht="97.5" customHeight="1" x14ac:dyDescent="0.2">
      <c r="A176" s="67" t="s">
        <v>716</v>
      </c>
      <c r="B176" s="101" t="s">
        <v>29</v>
      </c>
      <c r="C176" s="59" t="s">
        <v>717</v>
      </c>
      <c r="D176" s="102" t="s">
        <v>39</v>
      </c>
      <c r="E176" s="121">
        <v>1736.92</v>
      </c>
      <c r="F176" s="105" t="s">
        <v>39</v>
      </c>
    </row>
    <row r="177" spans="1:6" ht="99" customHeight="1" x14ac:dyDescent="0.2">
      <c r="A177" s="69" t="s">
        <v>716</v>
      </c>
      <c r="B177" s="101" t="s">
        <v>29</v>
      </c>
      <c r="C177" s="25" t="s">
        <v>747</v>
      </c>
      <c r="D177" s="102" t="s">
        <v>39</v>
      </c>
      <c r="E177" s="123">
        <v>91228.22</v>
      </c>
      <c r="F177" s="105" t="s">
        <v>39</v>
      </c>
    </row>
    <row r="178" spans="1:6" ht="16.5" customHeight="1" x14ac:dyDescent="0.2">
      <c r="A178" s="69" t="s">
        <v>732</v>
      </c>
      <c r="B178" s="101" t="s">
        <v>29</v>
      </c>
      <c r="C178" s="59" t="s">
        <v>728</v>
      </c>
      <c r="D178" s="102" t="s">
        <v>39</v>
      </c>
      <c r="E178" s="123">
        <f>E179+E181</f>
        <v>108580.86</v>
      </c>
      <c r="F178" s="105" t="s">
        <v>39</v>
      </c>
    </row>
    <row r="179" spans="1:6" ht="72.75" customHeight="1" x14ac:dyDescent="0.2">
      <c r="A179" s="69" t="s">
        <v>731</v>
      </c>
      <c r="B179" s="101" t="s">
        <v>29</v>
      </c>
      <c r="C179" s="59" t="s">
        <v>729</v>
      </c>
      <c r="D179" s="102" t="s">
        <v>39</v>
      </c>
      <c r="E179" s="123">
        <f>E180</f>
        <v>19962</v>
      </c>
      <c r="F179" s="105" t="s">
        <v>39</v>
      </c>
    </row>
    <row r="180" spans="1:6" ht="70.5" customHeight="1" x14ac:dyDescent="0.2">
      <c r="A180" s="69" t="s">
        <v>731</v>
      </c>
      <c r="B180" s="101" t="s">
        <v>29</v>
      </c>
      <c r="C180" s="59" t="s">
        <v>730</v>
      </c>
      <c r="D180" s="102" t="s">
        <v>39</v>
      </c>
      <c r="E180" s="123">
        <v>19962</v>
      </c>
      <c r="F180" s="105" t="s">
        <v>39</v>
      </c>
    </row>
    <row r="181" spans="1:6" ht="25.15" customHeight="1" x14ac:dyDescent="0.2">
      <c r="A181" s="65" t="s">
        <v>599</v>
      </c>
      <c r="B181" s="101" t="s">
        <v>29</v>
      </c>
      <c r="C181" s="59" t="s">
        <v>583</v>
      </c>
      <c r="D181" s="102" t="s">
        <v>39</v>
      </c>
      <c r="E181" s="121">
        <f>E182</f>
        <v>88618.86</v>
      </c>
      <c r="F181" s="105" t="s">
        <v>39</v>
      </c>
    </row>
    <row r="182" spans="1:6" ht="47.45" customHeight="1" x14ac:dyDescent="0.2">
      <c r="A182" s="65" t="s">
        <v>579</v>
      </c>
      <c r="B182" s="101" t="s">
        <v>29</v>
      </c>
      <c r="C182" s="59" t="s">
        <v>556</v>
      </c>
      <c r="D182" s="105" t="s">
        <v>39</v>
      </c>
      <c r="E182" s="121">
        <v>88618.86</v>
      </c>
      <c r="F182" s="105" t="s">
        <v>39</v>
      </c>
    </row>
    <row r="183" spans="1:6" s="19" customFormat="1" ht="16.899999999999999" customHeight="1" x14ac:dyDescent="0.2">
      <c r="A183" s="66" t="s">
        <v>104</v>
      </c>
      <c r="B183" s="104" t="s">
        <v>29</v>
      </c>
      <c r="C183" s="61" t="s">
        <v>105</v>
      </c>
      <c r="D183" s="102" t="s">
        <v>39</v>
      </c>
      <c r="E183" s="105">
        <f>E184+E186</f>
        <v>48019.15</v>
      </c>
      <c r="F183" s="105" t="s">
        <v>39</v>
      </c>
    </row>
    <row r="184" spans="1:6" s="19" customFormat="1" ht="16.899999999999999" customHeight="1" x14ac:dyDescent="0.2">
      <c r="A184" s="65" t="s">
        <v>979</v>
      </c>
      <c r="B184" s="101" t="s">
        <v>29</v>
      </c>
      <c r="C184" s="42" t="s">
        <v>750</v>
      </c>
      <c r="D184" s="102" t="s">
        <v>39</v>
      </c>
      <c r="E184" s="102">
        <f>E185</f>
        <v>2049.1799999999998</v>
      </c>
      <c r="F184" s="105" t="s">
        <v>39</v>
      </c>
    </row>
    <row r="185" spans="1:6" s="19" customFormat="1" ht="24" customHeight="1" x14ac:dyDescent="0.2">
      <c r="A185" s="65" t="s">
        <v>978</v>
      </c>
      <c r="B185" s="101" t="s">
        <v>29</v>
      </c>
      <c r="C185" s="42" t="s">
        <v>773</v>
      </c>
      <c r="D185" s="105" t="s">
        <v>39</v>
      </c>
      <c r="E185" s="102">
        <v>2049.1799999999998</v>
      </c>
      <c r="F185" s="105" t="s">
        <v>39</v>
      </c>
    </row>
    <row r="186" spans="1:6" s="165" customFormat="1" ht="24" customHeight="1" x14ac:dyDescent="0.2">
      <c r="A186" s="65" t="s">
        <v>980</v>
      </c>
      <c r="B186" s="169" t="s">
        <v>29</v>
      </c>
      <c r="C186" s="167" t="s">
        <v>975</v>
      </c>
      <c r="D186" s="171" t="s">
        <v>39</v>
      </c>
      <c r="E186" s="170">
        <f>E187</f>
        <v>45969.97</v>
      </c>
      <c r="F186" s="171" t="s">
        <v>39</v>
      </c>
    </row>
    <row r="187" spans="1:6" s="165" customFormat="1" ht="24" customHeight="1" x14ac:dyDescent="0.2">
      <c r="A187" s="65" t="s">
        <v>977</v>
      </c>
      <c r="B187" s="169" t="s">
        <v>29</v>
      </c>
      <c r="C187" s="167" t="s">
        <v>976</v>
      </c>
      <c r="D187" s="171" t="s">
        <v>39</v>
      </c>
      <c r="E187" s="170">
        <v>45969.97</v>
      </c>
      <c r="F187" s="171" t="s">
        <v>39</v>
      </c>
    </row>
    <row r="188" spans="1:6" s="19" customFormat="1" ht="15.6" customHeight="1" x14ac:dyDescent="0.2">
      <c r="A188" s="66" t="s">
        <v>106</v>
      </c>
      <c r="B188" s="104" t="s">
        <v>29</v>
      </c>
      <c r="C188" s="61" t="s">
        <v>107</v>
      </c>
      <c r="D188" s="105">
        <v>480489700.24000001</v>
      </c>
      <c r="E188" s="105">
        <f>E189+E229+E225</f>
        <v>383790287.18000001</v>
      </c>
      <c r="F188" s="105">
        <f>D188-E188</f>
        <v>96699413.060000002</v>
      </c>
    </row>
    <row r="189" spans="1:6" s="19" customFormat="1" ht="24.75" customHeight="1" x14ac:dyDescent="0.2">
      <c r="A189" s="66" t="s">
        <v>108</v>
      </c>
      <c r="B189" s="104" t="s">
        <v>29</v>
      </c>
      <c r="C189" s="61" t="s">
        <v>109</v>
      </c>
      <c r="D189" s="105">
        <v>480260100.24000001</v>
      </c>
      <c r="E189" s="105">
        <f>E190+E207+E219+E197</f>
        <v>383254824.24000001</v>
      </c>
      <c r="F189" s="105">
        <f>D189-E189</f>
        <v>97005276</v>
      </c>
    </row>
    <row r="190" spans="1:6" ht="15" customHeight="1" x14ac:dyDescent="0.2">
      <c r="A190" s="65" t="s">
        <v>110</v>
      </c>
      <c r="B190" s="101" t="s">
        <v>29</v>
      </c>
      <c r="C190" s="42" t="s">
        <v>718</v>
      </c>
      <c r="D190" s="105" t="s">
        <v>39</v>
      </c>
      <c r="E190" s="102">
        <f>E191+E193+E195</f>
        <v>38998437.32</v>
      </c>
      <c r="F190" s="102" t="s">
        <v>39</v>
      </c>
    </row>
    <row r="191" spans="1:6" ht="15" customHeight="1" x14ac:dyDescent="0.2">
      <c r="A191" s="65" t="s">
        <v>111</v>
      </c>
      <c r="B191" s="101" t="s">
        <v>29</v>
      </c>
      <c r="C191" s="42" t="s">
        <v>872</v>
      </c>
      <c r="D191" s="102" t="s">
        <v>39</v>
      </c>
      <c r="E191" s="102">
        <f>E192</f>
        <v>19360500</v>
      </c>
      <c r="F191" s="102" t="s">
        <v>39</v>
      </c>
    </row>
    <row r="192" spans="1:6" ht="25.5" customHeight="1" x14ac:dyDescent="0.2">
      <c r="A192" s="65" t="s">
        <v>580</v>
      </c>
      <c r="B192" s="101" t="s">
        <v>29</v>
      </c>
      <c r="C192" s="42" t="s">
        <v>112</v>
      </c>
      <c r="D192" s="102" t="s">
        <v>39</v>
      </c>
      <c r="E192" s="123">
        <v>19360500</v>
      </c>
      <c r="F192" s="102" t="s">
        <v>39</v>
      </c>
    </row>
    <row r="193" spans="1:6" ht="23.25" customHeight="1" x14ac:dyDescent="0.2">
      <c r="A193" s="65" t="s">
        <v>113</v>
      </c>
      <c r="B193" s="101" t="s">
        <v>29</v>
      </c>
      <c r="C193" s="42" t="s">
        <v>873</v>
      </c>
      <c r="D193" s="102" t="s">
        <v>39</v>
      </c>
      <c r="E193" s="102">
        <f>E194</f>
        <v>7882333.2999999998</v>
      </c>
      <c r="F193" s="102" t="s">
        <v>39</v>
      </c>
    </row>
    <row r="194" spans="1:6" ht="24.75" customHeight="1" x14ac:dyDescent="0.2">
      <c r="A194" s="65" t="s">
        <v>114</v>
      </c>
      <c r="B194" s="101" t="s">
        <v>29</v>
      </c>
      <c r="C194" s="42" t="s">
        <v>115</v>
      </c>
      <c r="D194" s="102" t="s">
        <v>39</v>
      </c>
      <c r="E194" s="123">
        <v>7882333.2999999998</v>
      </c>
      <c r="F194" s="102" t="s">
        <v>39</v>
      </c>
    </row>
    <row r="195" spans="1:6" ht="14.25" customHeight="1" x14ac:dyDescent="0.2">
      <c r="A195" s="65" t="s">
        <v>875</v>
      </c>
      <c r="B195" s="101" t="s">
        <v>29</v>
      </c>
      <c r="C195" s="42" t="s">
        <v>874</v>
      </c>
      <c r="D195" s="102" t="s">
        <v>39</v>
      </c>
      <c r="E195" s="123">
        <f>E196</f>
        <v>11755604.02</v>
      </c>
      <c r="F195" s="102" t="s">
        <v>39</v>
      </c>
    </row>
    <row r="196" spans="1:6" ht="15.75" customHeight="1" x14ac:dyDescent="0.2">
      <c r="A196" s="129" t="s">
        <v>783</v>
      </c>
      <c r="B196" s="101" t="s">
        <v>29</v>
      </c>
      <c r="C196" s="42" t="s">
        <v>782</v>
      </c>
      <c r="D196" s="102" t="s">
        <v>39</v>
      </c>
      <c r="E196" s="123">
        <v>11755604.02</v>
      </c>
      <c r="F196" s="102"/>
    </row>
    <row r="197" spans="1:6" ht="25.15" customHeight="1" x14ac:dyDescent="0.2">
      <c r="A197" s="66" t="s">
        <v>666</v>
      </c>
      <c r="B197" s="104" t="s">
        <v>29</v>
      </c>
      <c r="C197" s="61" t="s">
        <v>657</v>
      </c>
      <c r="D197" s="171" t="s">
        <v>39</v>
      </c>
      <c r="E197" s="134">
        <f>E198+E200+E204+E202</f>
        <v>112829283.22</v>
      </c>
      <c r="F197" s="171" t="s">
        <v>39</v>
      </c>
    </row>
    <row r="198" spans="1:6" ht="39" customHeight="1" x14ac:dyDescent="0.2">
      <c r="A198" s="65" t="s">
        <v>876</v>
      </c>
      <c r="B198" s="101" t="s">
        <v>29</v>
      </c>
      <c r="C198" s="42" t="s">
        <v>877</v>
      </c>
      <c r="D198" s="102" t="s">
        <v>39</v>
      </c>
      <c r="E198" s="123">
        <f>E199</f>
        <v>5062100</v>
      </c>
      <c r="F198" s="102" t="s">
        <v>39</v>
      </c>
    </row>
    <row r="199" spans="1:6" ht="45.75" customHeight="1" x14ac:dyDescent="0.2">
      <c r="A199" s="126" t="s">
        <v>775</v>
      </c>
      <c r="B199" s="101" t="s">
        <v>29</v>
      </c>
      <c r="C199" s="42" t="s">
        <v>779</v>
      </c>
      <c r="D199" s="102" t="s">
        <v>39</v>
      </c>
      <c r="E199" s="123">
        <v>5062100</v>
      </c>
      <c r="F199" s="102" t="s">
        <v>39</v>
      </c>
    </row>
    <row r="200" spans="1:6" ht="15" customHeight="1" x14ac:dyDescent="0.2">
      <c r="A200" s="126" t="s">
        <v>879</v>
      </c>
      <c r="B200" s="101" t="s">
        <v>29</v>
      </c>
      <c r="C200" s="94" t="s">
        <v>878</v>
      </c>
      <c r="D200" s="102" t="s">
        <v>39</v>
      </c>
      <c r="E200" s="123">
        <f>E201</f>
        <v>143871.57999999999</v>
      </c>
      <c r="F200" s="102" t="s">
        <v>39</v>
      </c>
    </row>
    <row r="201" spans="1:6" ht="26.25" customHeight="1" x14ac:dyDescent="0.2">
      <c r="A201" s="130" t="s">
        <v>774</v>
      </c>
      <c r="B201" s="101" t="s">
        <v>29</v>
      </c>
      <c r="C201" s="94" t="s">
        <v>778</v>
      </c>
      <c r="D201" s="102" t="s">
        <v>39</v>
      </c>
      <c r="E201" s="123">
        <v>143871.57999999999</v>
      </c>
      <c r="F201" s="102" t="s">
        <v>39</v>
      </c>
    </row>
    <row r="202" spans="1:6" ht="26.25" customHeight="1" x14ac:dyDescent="0.2">
      <c r="A202" s="130" t="s">
        <v>919</v>
      </c>
      <c r="B202" s="101" t="s">
        <v>29</v>
      </c>
      <c r="C202" s="94" t="s">
        <v>918</v>
      </c>
      <c r="D202" s="102" t="s">
        <v>39</v>
      </c>
      <c r="E202" s="123">
        <f>E203</f>
        <v>3970378.47</v>
      </c>
      <c r="F202" s="102" t="s">
        <v>39</v>
      </c>
    </row>
    <row r="203" spans="1:6" ht="26.25" customHeight="1" x14ac:dyDescent="0.2">
      <c r="A203" s="140" t="s">
        <v>916</v>
      </c>
      <c r="B203" s="101" t="s">
        <v>29</v>
      </c>
      <c r="C203" s="94" t="s">
        <v>917</v>
      </c>
      <c r="D203" s="102" t="s">
        <v>39</v>
      </c>
      <c r="E203" s="123">
        <v>3970378.47</v>
      </c>
      <c r="F203" s="102" t="s">
        <v>39</v>
      </c>
    </row>
    <row r="204" spans="1:6" ht="15" customHeight="1" x14ac:dyDescent="0.2">
      <c r="A204" s="65" t="s">
        <v>720</v>
      </c>
      <c r="B204" s="101" t="s">
        <v>29</v>
      </c>
      <c r="C204" s="24" t="s">
        <v>719</v>
      </c>
      <c r="D204" s="102" t="s">
        <v>39</v>
      </c>
      <c r="E204" s="123">
        <f>E205+E206</f>
        <v>103652933.17</v>
      </c>
      <c r="F204" s="102" t="s">
        <v>39</v>
      </c>
    </row>
    <row r="205" spans="1:6" ht="17.25" customHeight="1" x14ac:dyDescent="0.2">
      <c r="A205" s="65" t="s">
        <v>665</v>
      </c>
      <c r="B205" s="101" t="s">
        <v>29</v>
      </c>
      <c r="C205" s="25" t="s">
        <v>777</v>
      </c>
      <c r="D205" s="102" t="s">
        <v>39</v>
      </c>
      <c r="E205" s="123">
        <v>97692333.170000002</v>
      </c>
      <c r="F205" s="102" t="s">
        <v>39</v>
      </c>
    </row>
    <row r="206" spans="1:6" ht="17.25" customHeight="1" x14ac:dyDescent="0.2">
      <c r="A206" s="131" t="s">
        <v>665</v>
      </c>
      <c r="B206" s="101" t="s">
        <v>29</v>
      </c>
      <c r="C206" s="94" t="s">
        <v>776</v>
      </c>
      <c r="D206" s="102" t="s">
        <v>39</v>
      </c>
      <c r="E206" s="123">
        <v>5960600</v>
      </c>
      <c r="F206" s="102" t="s">
        <v>39</v>
      </c>
    </row>
    <row r="207" spans="1:6" ht="25.9" customHeight="1" x14ac:dyDescent="0.2">
      <c r="A207" s="66" t="s">
        <v>116</v>
      </c>
      <c r="B207" s="104" t="s">
        <v>29</v>
      </c>
      <c r="C207" s="61" t="s">
        <v>117</v>
      </c>
      <c r="D207" s="171" t="s">
        <v>39</v>
      </c>
      <c r="E207" s="171">
        <f>E208+E211+E213+E215+E217</f>
        <v>218810950.41999999</v>
      </c>
      <c r="F207" s="171" t="s">
        <v>39</v>
      </c>
    </row>
    <row r="208" spans="1:6" ht="25.9" customHeight="1" x14ac:dyDescent="0.2">
      <c r="A208" s="65" t="s">
        <v>749</v>
      </c>
      <c r="B208" s="101" t="s">
        <v>29</v>
      </c>
      <c r="C208" s="25" t="s">
        <v>748</v>
      </c>
      <c r="D208" s="105" t="s">
        <v>39</v>
      </c>
      <c r="E208" s="102">
        <f>E209+E210</f>
        <v>2700539.14</v>
      </c>
      <c r="F208" s="102" t="s">
        <v>39</v>
      </c>
    </row>
    <row r="209" spans="1:6" ht="25.15" customHeight="1" x14ac:dyDescent="0.2">
      <c r="A209" s="65" t="s">
        <v>581</v>
      </c>
      <c r="B209" s="101" t="s">
        <v>29</v>
      </c>
      <c r="C209" s="25" t="s">
        <v>554</v>
      </c>
      <c r="D209" s="105" t="s">
        <v>39</v>
      </c>
      <c r="E209" s="123">
        <v>2123947.14</v>
      </c>
      <c r="F209" s="102" t="s">
        <v>39</v>
      </c>
    </row>
    <row r="210" spans="1:6" ht="26.45" customHeight="1" x14ac:dyDescent="0.2">
      <c r="A210" s="95" t="s">
        <v>581</v>
      </c>
      <c r="B210" s="107" t="s">
        <v>29</v>
      </c>
      <c r="C210" s="96" t="s">
        <v>555</v>
      </c>
      <c r="D210" s="102" t="s">
        <v>39</v>
      </c>
      <c r="E210" s="123">
        <v>576592</v>
      </c>
      <c r="F210" s="102" t="s">
        <v>39</v>
      </c>
    </row>
    <row r="211" spans="1:6" ht="44.25" customHeight="1" x14ac:dyDescent="0.2">
      <c r="A211" s="95" t="s">
        <v>880</v>
      </c>
      <c r="B211" s="107" t="s">
        <v>29</v>
      </c>
      <c r="C211" s="94" t="s">
        <v>881</v>
      </c>
      <c r="D211" s="108" t="s">
        <v>39</v>
      </c>
      <c r="E211" s="123">
        <f>E212</f>
        <v>335900</v>
      </c>
      <c r="F211" s="102" t="s">
        <v>39</v>
      </c>
    </row>
    <row r="212" spans="1:6" ht="46.5" customHeight="1" x14ac:dyDescent="0.2">
      <c r="A212" s="122" t="s">
        <v>780</v>
      </c>
      <c r="B212" s="94" t="s">
        <v>29</v>
      </c>
      <c r="C212" s="94" t="s">
        <v>781</v>
      </c>
      <c r="D212" s="108" t="s">
        <v>39</v>
      </c>
      <c r="E212" s="123">
        <v>335900</v>
      </c>
      <c r="F212" s="102" t="s">
        <v>39</v>
      </c>
    </row>
    <row r="213" spans="1:6" ht="33.75" customHeight="1" x14ac:dyDescent="0.2">
      <c r="A213" s="132" t="s">
        <v>882</v>
      </c>
      <c r="B213" s="133" t="s">
        <v>29</v>
      </c>
      <c r="C213" s="98" t="s">
        <v>883</v>
      </c>
      <c r="D213" s="108" t="s">
        <v>39</v>
      </c>
      <c r="E213" s="123">
        <f>E214</f>
        <v>1171811.28</v>
      </c>
      <c r="F213" s="102" t="s">
        <v>39</v>
      </c>
    </row>
    <row r="214" spans="1:6" ht="31.5" customHeight="1" x14ac:dyDescent="0.2">
      <c r="A214" s="97" t="s">
        <v>603</v>
      </c>
      <c r="B214" s="109" t="s">
        <v>29</v>
      </c>
      <c r="C214" s="98" t="s">
        <v>602</v>
      </c>
      <c r="D214" s="102" t="s">
        <v>39</v>
      </c>
      <c r="E214" s="102">
        <v>1171811.28</v>
      </c>
      <c r="F214" s="102" t="s">
        <v>39</v>
      </c>
    </row>
    <row r="215" spans="1:6" s="164" customFormat="1" ht="34.5" customHeight="1" x14ac:dyDescent="0.2">
      <c r="A215" s="168" t="s">
        <v>969</v>
      </c>
      <c r="B215" s="172" t="s">
        <v>29</v>
      </c>
      <c r="C215" s="166" t="s">
        <v>966</v>
      </c>
      <c r="D215" s="170" t="s">
        <v>39</v>
      </c>
      <c r="E215" s="170">
        <f>E216</f>
        <v>57000</v>
      </c>
      <c r="F215" s="170" t="s">
        <v>39</v>
      </c>
    </row>
    <row r="216" spans="1:6" s="164" customFormat="1" ht="43.5" customHeight="1" x14ac:dyDescent="0.2">
      <c r="A216" s="156" t="s">
        <v>967</v>
      </c>
      <c r="B216" s="172" t="s">
        <v>29</v>
      </c>
      <c r="C216" s="163" t="s">
        <v>968</v>
      </c>
      <c r="D216" s="170" t="s">
        <v>39</v>
      </c>
      <c r="E216" s="170">
        <v>57000</v>
      </c>
      <c r="F216" s="170" t="s">
        <v>39</v>
      </c>
    </row>
    <row r="217" spans="1:6" ht="13.5" customHeight="1" x14ac:dyDescent="0.2">
      <c r="A217" s="65" t="s">
        <v>664</v>
      </c>
      <c r="B217" s="101" t="s">
        <v>29</v>
      </c>
      <c r="C217" s="64" t="s">
        <v>656</v>
      </c>
      <c r="D217" s="102" t="s">
        <v>39</v>
      </c>
      <c r="E217" s="102">
        <f>E218</f>
        <v>214545700</v>
      </c>
      <c r="F217" s="102" t="s">
        <v>39</v>
      </c>
    </row>
    <row r="218" spans="1:6" ht="14.25" customHeight="1" x14ac:dyDescent="0.2">
      <c r="A218" s="65" t="s">
        <v>118</v>
      </c>
      <c r="B218" s="101" t="s">
        <v>29</v>
      </c>
      <c r="C218" s="42" t="s">
        <v>119</v>
      </c>
      <c r="D218" s="102" t="s">
        <v>39</v>
      </c>
      <c r="E218" s="123">
        <v>214545700</v>
      </c>
      <c r="F218" s="102" t="s">
        <v>39</v>
      </c>
    </row>
    <row r="219" spans="1:6" ht="15" customHeight="1" x14ac:dyDescent="0.2">
      <c r="A219" s="66" t="s">
        <v>663</v>
      </c>
      <c r="B219" s="104" t="s">
        <v>29</v>
      </c>
      <c r="C219" s="61" t="s">
        <v>655</v>
      </c>
      <c r="D219" s="171" t="s">
        <v>39</v>
      </c>
      <c r="E219" s="134">
        <f>E220+E222</f>
        <v>12616153.280000001</v>
      </c>
      <c r="F219" s="171" t="s">
        <v>39</v>
      </c>
    </row>
    <row r="220" spans="1:6" ht="48.75" customHeight="1" x14ac:dyDescent="0.2">
      <c r="A220" s="65" t="s">
        <v>662</v>
      </c>
      <c r="B220" s="101" t="s">
        <v>29</v>
      </c>
      <c r="C220" s="42" t="s">
        <v>654</v>
      </c>
      <c r="D220" s="102" t="s">
        <v>39</v>
      </c>
      <c r="E220" s="123">
        <f>E221</f>
        <v>10396400</v>
      </c>
      <c r="F220" s="102" t="s">
        <v>39</v>
      </c>
    </row>
    <row r="221" spans="1:6" ht="47.25" customHeight="1" x14ac:dyDescent="0.2">
      <c r="A221" s="65" t="s">
        <v>661</v>
      </c>
      <c r="B221" s="101" t="s">
        <v>29</v>
      </c>
      <c r="C221" s="42" t="s">
        <v>653</v>
      </c>
      <c r="D221" s="102" t="s">
        <v>39</v>
      </c>
      <c r="E221" s="123">
        <v>10396400</v>
      </c>
      <c r="F221" s="102" t="s">
        <v>39</v>
      </c>
    </row>
    <row r="222" spans="1:6" ht="18.75" customHeight="1" x14ac:dyDescent="0.2">
      <c r="A222" s="65" t="s">
        <v>885</v>
      </c>
      <c r="B222" s="101" t="s">
        <v>29</v>
      </c>
      <c r="C222" s="42" t="s">
        <v>884</v>
      </c>
      <c r="D222" s="102" t="s">
        <v>39</v>
      </c>
      <c r="E222" s="123">
        <f>E223+E224</f>
        <v>2219753.2800000003</v>
      </c>
      <c r="F222" s="102" t="s">
        <v>39</v>
      </c>
    </row>
    <row r="223" spans="1:6" s="164" customFormat="1" ht="24" customHeight="1" x14ac:dyDescent="0.2">
      <c r="A223" s="65" t="s">
        <v>804</v>
      </c>
      <c r="B223" s="169" t="s">
        <v>29</v>
      </c>
      <c r="C223" s="167" t="s">
        <v>981</v>
      </c>
      <c r="D223" s="170" t="s">
        <v>39</v>
      </c>
      <c r="E223" s="123">
        <v>1657753.28</v>
      </c>
      <c r="F223" s="170" t="s">
        <v>39</v>
      </c>
    </row>
    <row r="224" spans="1:6" ht="26.25" customHeight="1" x14ac:dyDescent="0.2">
      <c r="A224" s="65" t="s">
        <v>804</v>
      </c>
      <c r="B224" s="101" t="s">
        <v>29</v>
      </c>
      <c r="C224" s="42" t="s">
        <v>841</v>
      </c>
      <c r="D224" s="102" t="s">
        <v>39</v>
      </c>
      <c r="E224" s="123">
        <v>562000</v>
      </c>
      <c r="F224" s="102" t="s">
        <v>39</v>
      </c>
    </row>
    <row r="225" spans="1:6" ht="17.25" customHeight="1" x14ac:dyDescent="0.2">
      <c r="A225" s="66" t="s">
        <v>888</v>
      </c>
      <c r="B225" s="104" t="s">
        <v>29</v>
      </c>
      <c r="C225" s="61" t="s">
        <v>889</v>
      </c>
      <c r="D225" s="102" t="s">
        <v>39</v>
      </c>
      <c r="E225" s="134">
        <f>E226</f>
        <v>229600</v>
      </c>
      <c r="F225" s="102" t="s">
        <v>39</v>
      </c>
    </row>
    <row r="226" spans="1:6" ht="17.25" customHeight="1" x14ac:dyDescent="0.2">
      <c r="A226" s="65" t="s">
        <v>803</v>
      </c>
      <c r="B226" s="101" t="s">
        <v>29</v>
      </c>
      <c r="C226" s="42" t="s">
        <v>886</v>
      </c>
      <c r="D226" s="102"/>
      <c r="E226" s="123">
        <f>E227+E228</f>
        <v>229600</v>
      </c>
      <c r="F226" s="102"/>
    </row>
    <row r="227" spans="1:6" ht="34.5" customHeight="1" x14ac:dyDescent="0.2">
      <c r="A227" s="65" t="s">
        <v>802</v>
      </c>
      <c r="B227" s="101" t="s">
        <v>29</v>
      </c>
      <c r="C227" s="42" t="s">
        <v>800</v>
      </c>
      <c r="D227" s="102" t="s">
        <v>39</v>
      </c>
      <c r="E227" s="123">
        <v>149600</v>
      </c>
      <c r="F227" s="102" t="s">
        <v>39</v>
      </c>
    </row>
    <row r="228" spans="1:6" ht="18.75" customHeight="1" x14ac:dyDescent="0.2">
      <c r="A228" s="65" t="s">
        <v>803</v>
      </c>
      <c r="B228" s="101" t="s">
        <v>29</v>
      </c>
      <c r="C228" s="42" t="s">
        <v>801</v>
      </c>
      <c r="D228" s="102" t="s">
        <v>39</v>
      </c>
      <c r="E228" s="123">
        <v>80000</v>
      </c>
      <c r="F228" s="102" t="s">
        <v>39</v>
      </c>
    </row>
    <row r="229" spans="1:6" ht="57.6" customHeight="1" x14ac:dyDescent="0.2">
      <c r="A229" s="66" t="s">
        <v>668</v>
      </c>
      <c r="B229" s="104" t="s">
        <v>29</v>
      </c>
      <c r="C229" s="61" t="s">
        <v>890</v>
      </c>
      <c r="D229" s="102" t="s">
        <v>39</v>
      </c>
      <c r="E229" s="105">
        <f>E233+E232</f>
        <v>305862.94</v>
      </c>
      <c r="F229" s="102" t="s">
        <v>39</v>
      </c>
    </row>
    <row r="230" spans="1:6" ht="23.45" customHeight="1" x14ac:dyDescent="0.2">
      <c r="A230" s="65" t="s">
        <v>672</v>
      </c>
      <c r="B230" s="101" t="s">
        <v>29</v>
      </c>
      <c r="C230" s="42" t="s">
        <v>670</v>
      </c>
      <c r="D230" s="102" t="s">
        <v>39</v>
      </c>
      <c r="E230" s="102">
        <f>E231</f>
        <v>305862.94</v>
      </c>
      <c r="F230" s="102" t="s">
        <v>39</v>
      </c>
    </row>
    <row r="231" spans="1:6" ht="27" customHeight="1" x14ac:dyDescent="0.2">
      <c r="A231" s="65" t="s">
        <v>673</v>
      </c>
      <c r="B231" s="101" t="s">
        <v>29</v>
      </c>
      <c r="C231" s="42" t="s">
        <v>671</v>
      </c>
      <c r="D231" s="102" t="s">
        <v>39</v>
      </c>
      <c r="E231" s="102">
        <f>E232+E233</f>
        <v>305862.94</v>
      </c>
      <c r="F231" s="102" t="s">
        <v>39</v>
      </c>
    </row>
    <row r="232" spans="1:6" ht="29.25" customHeight="1" x14ac:dyDescent="0.2">
      <c r="A232" s="65" t="s">
        <v>673</v>
      </c>
      <c r="B232" s="101" t="s">
        <v>29</v>
      </c>
      <c r="C232" s="25" t="s">
        <v>676</v>
      </c>
      <c r="D232" s="102" t="s">
        <v>39</v>
      </c>
      <c r="E232" s="102">
        <v>4017.85</v>
      </c>
      <c r="F232" s="102" t="s">
        <v>39</v>
      </c>
    </row>
    <row r="233" spans="1:6" ht="29.45" customHeight="1" x14ac:dyDescent="0.2">
      <c r="A233" s="65" t="s">
        <v>673</v>
      </c>
      <c r="B233" s="101" t="s">
        <v>29</v>
      </c>
      <c r="C233" s="25" t="s">
        <v>669</v>
      </c>
      <c r="D233" s="102" t="s">
        <v>39</v>
      </c>
      <c r="E233" s="102">
        <v>301845.09000000003</v>
      </c>
      <c r="F233" s="102" t="s">
        <v>39</v>
      </c>
    </row>
    <row r="234" spans="1:6" ht="12.75" customHeight="1" x14ac:dyDescent="0.2">
      <c r="A234" s="20"/>
      <c r="B234" s="136"/>
      <c r="C234" s="29"/>
      <c r="D234" s="33"/>
      <c r="E234" s="37"/>
      <c r="F234" s="23"/>
    </row>
    <row r="235" spans="1:6" ht="12.75" customHeight="1" x14ac:dyDescent="0.2">
      <c r="D235" s="37"/>
    </row>
  </sheetData>
  <mergeCells count="11">
    <mergeCell ref="B11:B17"/>
    <mergeCell ref="D11:D17"/>
    <mergeCell ref="C11:C17"/>
    <mergeCell ref="A11:A17"/>
    <mergeCell ref="F11:F17"/>
    <mergeCell ref="E11:E17"/>
    <mergeCell ref="A10:D10"/>
    <mergeCell ref="A4:D4"/>
    <mergeCell ref="A2:D2"/>
    <mergeCell ref="B6:D6"/>
    <mergeCell ref="B7:D7"/>
  </mergeCells>
  <conditionalFormatting sqref="F21 F23:F24 F26 F30 F45 F47 F49:F50 F52:F53 F61 F70 F72 F74 F76 F79 F82 F85 F87 F91 F93 F95 F97 F99 F103 F114 F116:F117 F119:F120 F122:F127 F173:F175 F182 F129:F130 F55:F56 F89 F35:F38 F105:F108 F40:F43 F135:F137">
    <cfRule type="cellIs" priority="18" stopIfTrue="1" operator="equal">
      <formula>0</formula>
    </cfRule>
  </conditionalFormatting>
  <conditionalFormatting sqref="F54">
    <cfRule type="cellIs" priority="17" stopIfTrue="1" operator="equal">
      <formula>0</formula>
    </cfRule>
  </conditionalFormatting>
  <conditionalFormatting sqref="F57:F58">
    <cfRule type="cellIs" priority="13" stopIfTrue="1" operator="equal">
      <formula>0</formula>
    </cfRule>
  </conditionalFormatting>
  <conditionalFormatting sqref="F88">
    <cfRule type="cellIs" priority="9" stopIfTrue="1" operator="equal">
      <formula>0</formula>
    </cfRule>
  </conditionalFormatting>
  <conditionalFormatting sqref="F131:F134">
    <cfRule type="cellIs" priority="8" stopIfTrue="1" operator="equal">
      <formula>0</formula>
    </cfRule>
  </conditionalFormatting>
  <conditionalFormatting sqref="F176">
    <cfRule type="cellIs" priority="7" stopIfTrue="1" operator="equal">
      <formula>0</formula>
    </cfRule>
  </conditionalFormatting>
  <conditionalFormatting sqref="F185:F187">
    <cfRule type="cellIs" priority="5" stopIfTrue="1" operator="equal">
      <formula>0</formula>
    </cfRule>
  </conditionalFormatting>
  <conditionalFormatting sqref="F184">
    <cfRule type="cellIs" priority="3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5"/>
  <sheetViews>
    <sheetView showGridLines="0" view="pageBreakPreview" topLeftCell="A370" zoomScale="150" zoomScaleNormal="140" zoomScaleSheetLayoutView="150" workbookViewId="0">
      <selection activeCell="E4" sqref="E4:E9"/>
    </sheetView>
  </sheetViews>
  <sheetFormatPr defaultColWidth="9.140625" defaultRowHeight="12.75" customHeight="1" x14ac:dyDescent="0.2"/>
  <cols>
    <col min="1" max="1" width="31.7109375" style="88" customWidth="1"/>
    <col min="2" max="2" width="4.28515625" style="89" customWidth="1"/>
    <col min="3" max="3" width="21.28515625" style="89" customWidth="1"/>
    <col min="4" max="4" width="18.140625" style="91" customWidth="1"/>
    <col min="5" max="5" width="15.42578125" style="91" customWidth="1"/>
    <col min="6" max="6" width="16.28515625" style="91" customWidth="1"/>
    <col min="7" max="7" width="14.42578125" style="74" customWidth="1"/>
    <col min="8" max="8" width="15.5703125" style="74" customWidth="1"/>
    <col min="9" max="16384" width="9.140625" style="74"/>
  </cols>
  <sheetData>
    <row r="2" spans="1:8" ht="15" customHeight="1" x14ac:dyDescent="0.25">
      <c r="A2" s="191" t="s">
        <v>120</v>
      </c>
      <c r="B2" s="191"/>
      <c r="C2" s="191"/>
      <c r="D2" s="191"/>
      <c r="E2" s="72"/>
      <c r="F2" s="73" t="s">
        <v>121</v>
      </c>
    </row>
    <row r="3" spans="1:8" ht="13.5" customHeight="1" x14ac:dyDescent="0.2">
      <c r="A3" s="75"/>
      <c r="B3" s="76"/>
      <c r="C3" s="77"/>
      <c r="D3" s="73"/>
      <c r="E3" s="73"/>
      <c r="F3" s="73"/>
    </row>
    <row r="4" spans="1:8" ht="10.15" customHeight="1" x14ac:dyDescent="0.2">
      <c r="A4" s="192" t="s">
        <v>19</v>
      </c>
      <c r="B4" s="193" t="s">
        <v>20</v>
      </c>
      <c r="C4" s="193" t="s">
        <v>122</v>
      </c>
      <c r="D4" s="190" t="s">
        <v>22</v>
      </c>
      <c r="E4" s="194" t="s">
        <v>23</v>
      </c>
      <c r="F4" s="190" t="s">
        <v>24</v>
      </c>
    </row>
    <row r="5" spans="1:8" ht="5.45" customHeight="1" x14ac:dyDescent="0.2">
      <c r="A5" s="192"/>
      <c r="B5" s="193"/>
      <c r="C5" s="193"/>
      <c r="D5" s="190"/>
      <c r="E5" s="194"/>
      <c r="F5" s="190"/>
    </row>
    <row r="6" spans="1:8" ht="9.6" customHeight="1" x14ac:dyDescent="0.2">
      <c r="A6" s="192"/>
      <c r="B6" s="193"/>
      <c r="C6" s="193"/>
      <c r="D6" s="190"/>
      <c r="E6" s="194"/>
      <c r="F6" s="190"/>
    </row>
    <row r="7" spans="1:8" ht="6" customHeight="1" x14ac:dyDescent="0.2">
      <c r="A7" s="192"/>
      <c r="B7" s="193"/>
      <c r="C7" s="193"/>
      <c r="D7" s="190"/>
      <c r="E7" s="194"/>
      <c r="F7" s="190"/>
    </row>
    <row r="8" spans="1:8" ht="6.6" customHeight="1" x14ac:dyDescent="0.2">
      <c r="A8" s="192"/>
      <c r="B8" s="193"/>
      <c r="C8" s="193"/>
      <c r="D8" s="190"/>
      <c r="E8" s="194"/>
      <c r="F8" s="190"/>
    </row>
    <row r="9" spans="1:8" ht="10.9" customHeight="1" x14ac:dyDescent="0.2">
      <c r="A9" s="192"/>
      <c r="B9" s="193"/>
      <c r="C9" s="193"/>
      <c r="D9" s="190"/>
      <c r="E9" s="194"/>
      <c r="F9" s="190"/>
    </row>
    <row r="10" spans="1:8" ht="13.5" customHeight="1" x14ac:dyDescent="0.2">
      <c r="A10" s="138">
        <v>1</v>
      </c>
      <c r="B10" s="78">
        <v>2</v>
      </c>
      <c r="C10" s="78">
        <v>3</v>
      </c>
      <c r="D10" s="139" t="s">
        <v>25</v>
      </c>
      <c r="E10" s="139" t="s">
        <v>26</v>
      </c>
      <c r="F10" s="139" t="s">
        <v>27</v>
      </c>
    </row>
    <row r="11" spans="1:8" x14ac:dyDescent="0.2">
      <c r="A11" s="79" t="s">
        <v>123</v>
      </c>
      <c r="B11" s="80" t="s">
        <v>124</v>
      </c>
      <c r="C11" s="81" t="s">
        <v>125</v>
      </c>
      <c r="D11" s="143">
        <f>D13+D103+D132+D176+D216+D276+D316+D374+D352</f>
        <v>772457576.90999997</v>
      </c>
      <c r="E11" s="143">
        <f>E13+E103+E132+E176+E216+E276+E316+E374+E352</f>
        <v>603514085.70000005</v>
      </c>
      <c r="F11" s="143">
        <f>D11-E11</f>
        <v>168943491.20999992</v>
      </c>
    </row>
    <row r="12" spans="1:8" x14ac:dyDescent="0.2">
      <c r="A12" s="82" t="s">
        <v>31</v>
      </c>
      <c r="B12" s="78"/>
      <c r="C12" s="78"/>
      <c r="D12" s="78"/>
      <c r="E12" s="78"/>
      <c r="F12" s="78"/>
    </row>
    <row r="13" spans="1:8" ht="15.6" customHeight="1" x14ac:dyDescent="0.2">
      <c r="A13" s="79" t="s">
        <v>126</v>
      </c>
      <c r="B13" s="80" t="s">
        <v>124</v>
      </c>
      <c r="C13" s="81" t="s">
        <v>127</v>
      </c>
      <c r="D13" s="143">
        <f>D14+D23+D30+D28</f>
        <v>118816283.92</v>
      </c>
      <c r="E13" s="143">
        <f t="shared" ref="E13:F13" si="0">E14+E23+E30+E28</f>
        <v>89325811.310000002</v>
      </c>
      <c r="F13" s="143">
        <f t="shared" si="0"/>
        <v>29490472.610000011</v>
      </c>
    </row>
    <row r="14" spans="1:8" ht="69.75" customHeight="1" x14ac:dyDescent="0.2">
      <c r="A14" s="83" t="s">
        <v>128</v>
      </c>
      <c r="B14" s="137" t="s">
        <v>124</v>
      </c>
      <c r="C14" s="139" t="s">
        <v>129</v>
      </c>
      <c r="D14" s="84">
        <f>D15+FIO</f>
        <v>100141011.31</v>
      </c>
      <c r="E14" s="84">
        <f>E15+E19</f>
        <v>77992869.489999995</v>
      </c>
      <c r="F14" s="84">
        <f t="shared" ref="F14:F79" si="1">D14-E14</f>
        <v>22148141.820000008</v>
      </c>
      <c r="G14" s="85"/>
      <c r="H14" s="85"/>
    </row>
    <row r="15" spans="1:8" ht="24.6" customHeight="1" x14ac:dyDescent="0.2">
      <c r="A15" s="83" t="s">
        <v>130</v>
      </c>
      <c r="B15" s="137" t="s">
        <v>124</v>
      </c>
      <c r="C15" s="139" t="s">
        <v>131</v>
      </c>
      <c r="D15" s="84">
        <f>D16+D17+D18</f>
        <v>19736238.469999999</v>
      </c>
      <c r="E15" s="84">
        <f t="shared" ref="E15" si="2">E16+E17+E18</f>
        <v>16088140.52</v>
      </c>
      <c r="F15" s="84">
        <f t="shared" si="1"/>
        <v>3648097.9499999993</v>
      </c>
    </row>
    <row r="16" spans="1:8" ht="21" customHeight="1" x14ac:dyDescent="0.2">
      <c r="A16" s="83" t="s">
        <v>132</v>
      </c>
      <c r="B16" s="137" t="s">
        <v>124</v>
      </c>
      <c r="C16" s="139" t="s">
        <v>133</v>
      </c>
      <c r="D16" s="84">
        <f>D89</f>
        <v>15208824.710000001</v>
      </c>
      <c r="E16" s="84">
        <f>E89</f>
        <v>12279538.91</v>
      </c>
      <c r="F16" s="84">
        <f t="shared" si="1"/>
        <v>2929285.8000000007</v>
      </c>
    </row>
    <row r="17" spans="1:6" ht="24" customHeight="1" x14ac:dyDescent="0.2">
      <c r="A17" s="83" t="s">
        <v>134</v>
      </c>
      <c r="B17" s="137" t="s">
        <v>124</v>
      </c>
      <c r="C17" s="139" t="s">
        <v>135</v>
      </c>
      <c r="D17" s="84">
        <f>D90</f>
        <v>249000</v>
      </c>
      <c r="E17" s="84">
        <f t="shared" ref="E17" si="3">E90</f>
        <v>223382</v>
      </c>
      <c r="F17" s="84">
        <f t="shared" si="1"/>
        <v>25618</v>
      </c>
    </row>
    <row r="18" spans="1:6" ht="47.25" customHeight="1" x14ac:dyDescent="0.2">
      <c r="A18" s="83" t="s">
        <v>136</v>
      </c>
      <c r="B18" s="137" t="s">
        <v>124</v>
      </c>
      <c r="C18" s="139" t="s">
        <v>137</v>
      </c>
      <c r="D18" s="84">
        <f>D91</f>
        <v>4278413.76</v>
      </c>
      <c r="E18" s="84">
        <f>E91</f>
        <v>3585219.61</v>
      </c>
      <c r="F18" s="84">
        <f t="shared" si="1"/>
        <v>693194.14999999991</v>
      </c>
    </row>
    <row r="19" spans="1:6" ht="28.5" customHeight="1" x14ac:dyDescent="0.2">
      <c r="A19" s="83" t="s">
        <v>138</v>
      </c>
      <c r="B19" s="137" t="s">
        <v>124</v>
      </c>
      <c r="C19" s="139" t="s">
        <v>139</v>
      </c>
      <c r="D19" s="84">
        <f>D20+D21+D22</f>
        <v>80404772.840000004</v>
      </c>
      <c r="E19" s="84">
        <f>E20+E21+E22</f>
        <v>61904728.969999991</v>
      </c>
      <c r="F19" s="84">
        <f t="shared" si="1"/>
        <v>18500043.870000012</v>
      </c>
    </row>
    <row r="20" spans="1:6" ht="27.75" customHeight="1" x14ac:dyDescent="0.2">
      <c r="A20" s="83" t="s">
        <v>140</v>
      </c>
      <c r="B20" s="137" t="s">
        <v>124</v>
      </c>
      <c r="C20" s="139" t="s">
        <v>141</v>
      </c>
      <c r="D20" s="84">
        <f>D41+D54+D72</f>
        <v>62010300.039999999</v>
      </c>
      <c r="E20" s="84">
        <f>E41+E54+E72</f>
        <v>47183013.929999992</v>
      </c>
      <c r="F20" s="84">
        <f t="shared" si="1"/>
        <v>14827286.110000007</v>
      </c>
    </row>
    <row r="21" spans="1:6" ht="39.75" customHeight="1" x14ac:dyDescent="0.2">
      <c r="A21" s="83" t="s">
        <v>142</v>
      </c>
      <c r="B21" s="137" t="s">
        <v>124</v>
      </c>
      <c r="C21" s="139" t="s">
        <v>143</v>
      </c>
      <c r="D21" s="84">
        <f>D42+D47+D55+D73</f>
        <v>486325.2</v>
      </c>
      <c r="E21" s="84">
        <f>E42+E47+E55+E73</f>
        <v>474684.69</v>
      </c>
      <c r="F21" s="84">
        <f t="shared" si="1"/>
        <v>11640.510000000009</v>
      </c>
    </row>
    <row r="22" spans="1:6" ht="53.25" customHeight="1" x14ac:dyDescent="0.2">
      <c r="A22" s="83" t="s">
        <v>144</v>
      </c>
      <c r="B22" s="137" t="s">
        <v>124</v>
      </c>
      <c r="C22" s="139" t="s">
        <v>145</v>
      </c>
      <c r="D22" s="84">
        <f>D43+D56+D74</f>
        <v>17908147.600000001</v>
      </c>
      <c r="E22" s="84">
        <f>E43+E56+E74</f>
        <v>14247030.35</v>
      </c>
      <c r="F22" s="84">
        <f t="shared" si="1"/>
        <v>3661117.2500000019</v>
      </c>
    </row>
    <row r="23" spans="1:6" ht="26.45" customHeight="1" x14ac:dyDescent="0.2">
      <c r="A23" s="83" t="s">
        <v>146</v>
      </c>
      <c r="B23" s="137" t="s">
        <v>124</v>
      </c>
      <c r="C23" s="139" t="s">
        <v>147</v>
      </c>
      <c r="D23" s="84">
        <f>D24</f>
        <v>16796886.530000001</v>
      </c>
      <c r="E23" s="84">
        <f>E24</f>
        <v>10015433.4</v>
      </c>
      <c r="F23" s="84">
        <f t="shared" si="1"/>
        <v>6781453.1300000008</v>
      </c>
    </row>
    <row r="24" spans="1:6" ht="39.75" customHeight="1" x14ac:dyDescent="0.2">
      <c r="A24" s="83" t="s">
        <v>148</v>
      </c>
      <c r="B24" s="137" t="s">
        <v>124</v>
      </c>
      <c r="C24" s="139" t="s">
        <v>149</v>
      </c>
      <c r="D24" s="84">
        <f>D25+D26+D27</f>
        <v>16796886.530000001</v>
      </c>
      <c r="E24" s="84">
        <f>E25+E26+E27</f>
        <v>10015433.4</v>
      </c>
      <c r="F24" s="84">
        <f t="shared" si="1"/>
        <v>6781453.1300000008</v>
      </c>
    </row>
    <row r="25" spans="1:6" ht="35.25" customHeight="1" x14ac:dyDescent="0.2">
      <c r="A25" s="83" t="s">
        <v>150</v>
      </c>
      <c r="B25" s="137" t="s">
        <v>124</v>
      </c>
      <c r="C25" s="139" t="s">
        <v>151</v>
      </c>
      <c r="D25" s="84">
        <f>D59+D77+D94</f>
        <v>3150096.39</v>
      </c>
      <c r="E25" s="84">
        <f>E59+E77+E94</f>
        <v>1830146.4300000002</v>
      </c>
      <c r="F25" s="84">
        <f t="shared" si="1"/>
        <v>1319949.96</v>
      </c>
    </row>
    <row r="26" spans="1:6" ht="17.25" customHeight="1" x14ac:dyDescent="0.2">
      <c r="A26" s="83" t="s">
        <v>152</v>
      </c>
      <c r="B26" s="137" t="s">
        <v>124</v>
      </c>
      <c r="C26" s="139" t="s">
        <v>153</v>
      </c>
      <c r="D26" s="84">
        <f>D50+D60+D78+D95</f>
        <v>9109723.9100000001</v>
      </c>
      <c r="E26" s="84">
        <f>E50+E60+E78+E95</f>
        <v>5677083.21</v>
      </c>
      <c r="F26" s="84">
        <f t="shared" si="1"/>
        <v>3432640.7</v>
      </c>
    </row>
    <row r="27" spans="1:6" ht="20.25" customHeight="1" x14ac:dyDescent="0.2">
      <c r="A27" s="83" t="s">
        <v>651</v>
      </c>
      <c r="B27" s="137" t="s">
        <v>124</v>
      </c>
      <c r="C27" s="139" t="s">
        <v>648</v>
      </c>
      <c r="D27" s="84">
        <f>D61</f>
        <v>4537066.2300000004</v>
      </c>
      <c r="E27" s="84">
        <f t="shared" ref="E27:F27" si="4">E61</f>
        <v>2508203.7599999998</v>
      </c>
      <c r="F27" s="84">
        <f t="shared" si="4"/>
        <v>2028862.4700000007</v>
      </c>
    </row>
    <row r="28" spans="1:6" ht="24" customHeight="1" x14ac:dyDescent="0.2">
      <c r="A28" s="83" t="s">
        <v>396</v>
      </c>
      <c r="B28" s="137" t="s">
        <v>124</v>
      </c>
      <c r="C28" s="139" t="s">
        <v>553</v>
      </c>
      <c r="D28" s="84">
        <f>D29</f>
        <v>23450</v>
      </c>
      <c r="E28" s="84">
        <f t="shared" ref="E28:F28" si="5">E29</f>
        <v>23450</v>
      </c>
      <c r="F28" s="84">
        <f t="shared" si="5"/>
        <v>0</v>
      </c>
    </row>
    <row r="29" spans="1:6" ht="13.5" customHeight="1" x14ac:dyDescent="0.2">
      <c r="A29" s="83" t="s">
        <v>408</v>
      </c>
      <c r="B29" s="137" t="s">
        <v>124</v>
      </c>
      <c r="C29" s="139" t="s">
        <v>761</v>
      </c>
      <c r="D29" s="84">
        <f>D97</f>
        <v>23450</v>
      </c>
      <c r="E29" s="84">
        <f t="shared" ref="E29:F29" si="6">E97</f>
        <v>23450</v>
      </c>
      <c r="F29" s="84">
        <f t="shared" si="6"/>
        <v>0</v>
      </c>
    </row>
    <row r="30" spans="1:6" ht="17.45" customHeight="1" x14ac:dyDescent="0.2">
      <c r="A30" s="83" t="s">
        <v>154</v>
      </c>
      <c r="B30" s="137" t="s">
        <v>124</v>
      </c>
      <c r="C30" s="139" t="s">
        <v>155</v>
      </c>
      <c r="D30" s="84">
        <f>D31+D33+D37</f>
        <v>1854936.08</v>
      </c>
      <c r="E30" s="84">
        <f>E31+E33</f>
        <v>1294058.42</v>
      </c>
      <c r="F30" s="84">
        <f t="shared" si="1"/>
        <v>560877.66000000015</v>
      </c>
    </row>
    <row r="31" spans="1:6" ht="16.899999999999999" customHeight="1" x14ac:dyDescent="0.2">
      <c r="A31" s="83" t="s">
        <v>156</v>
      </c>
      <c r="B31" s="137" t="s">
        <v>124</v>
      </c>
      <c r="C31" s="139" t="s">
        <v>157</v>
      </c>
      <c r="D31" s="84">
        <f>D32</f>
        <v>317220.09999999998</v>
      </c>
      <c r="E31" s="84">
        <f t="shared" ref="E31" si="7">E32</f>
        <v>251759.45</v>
      </c>
      <c r="F31" s="84">
        <f t="shared" si="1"/>
        <v>65460.649999999965</v>
      </c>
    </row>
    <row r="32" spans="1:6" ht="42.75" customHeight="1" x14ac:dyDescent="0.2">
      <c r="A32" s="83" t="s">
        <v>158</v>
      </c>
      <c r="B32" s="137" t="s">
        <v>124</v>
      </c>
      <c r="C32" s="139" t="s">
        <v>159</v>
      </c>
      <c r="D32" s="84">
        <f>D64</f>
        <v>317220.09999999998</v>
      </c>
      <c r="E32" s="84">
        <f>E64</f>
        <v>251759.45</v>
      </c>
      <c r="F32" s="84">
        <f t="shared" si="1"/>
        <v>65460.649999999965</v>
      </c>
    </row>
    <row r="33" spans="1:6" ht="20.25" customHeight="1" x14ac:dyDescent="0.2">
      <c r="A33" s="83" t="s">
        <v>160</v>
      </c>
      <c r="B33" s="137" t="s">
        <v>124</v>
      </c>
      <c r="C33" s="139" t="s">
        <v>161</v>
      </c>
      <c r="D33" s="84">
        <f>D65+D80+D99</f>
        <v>1267033.98</v>
      </c>
      <c r="E33" s="84">
        <f>E65+E80+E99</f>
        <v>1042298.97</v>
      </c>
      <c r="F33" s="84">
        <f t="shared" si="1"/>
        <v>224735.01</v>
      </c>
    </row>
    <row r="34" spans="1:6" ht="23.45" customHeight="1" x14ac:dyDescent="0.2">
      <c r="A34" s="83" t="s">
        <v>162</v>
      </c>
      <c r="B34" s="137" t="s">
        <v>124</v>
      </c>
      <c r="C34" s="139" t="s">
        <v>163</v>
      </c>
      <c r="D34" s="84">
        <f>D66+D100</f>
        <v>3804.56</v>
      </c>
      <c r="E34" s="84">
        <f>E66+E100</f>
        <v>1055.19</v>
      </c>
      <c r="F34" s="84">
        <f t="shared" si="1"/>
        <v>2749.37</v>
      </c>
    </row>
    <row r="35" spans="1:6" ht="15" customHeight="1" x14ac:dyDescent="0.2">
      <c r="A35" s="83" t="s">
        <v>164</v>
      </c>
      <c r="B35" s="137" t="s">
        <v>124</v>
      </c>
      <c r="C35" s="139" t="s">
        <v>165</v>
      </c>
      <c r="D35" s="84">
        <f>D67+D81+D101</f>
        <v>205835</v>
      </c>
      <c r="E35" s="84">
        <f>E67+E81+E101</f>
        <v>151210</v>
      </c>
      <c r="F35" s="84">
        <f t="shared" si="1"/>
        <v>54625</v>
      </c>
    </row>
    <row r="36" spans="1:6" ht="16.149999999999999" customHeight="1" x14ac:dyDescent="0.2">
      <c r="A36" s="83" t="s">
        <v>166</v>
      </c>
      <c r="B36" s="137" t="s">
        <v>124</v>
      </c>
      <c r="C36" s="139" t="s">
        <v>167</v>
      </c>
      <c r="D36" s="84">
        <f>D68+D82+D102</f>
        <v>1057394.42</v>
      </c>
      <c r="E36" s="84">
        <f>E68+E82+E102</f>
        <v>890033.78</v>
      </c>
      <c r="F36" s="84">
        <f t="shared" si="1"/>
        <v>167360.6399999999</v>
      </c>
    </row>
    <row r="37" spans="1:6" ht="15" customHeight="1" x14ac:dyDescent="0.2">
      <c r="A37" s="83" t="s">
        <v>168</v>
      </c>
      <c r="B37" s="137" t="s">
        <v>124</v>
      </c>
      <c r="C37" s="139" t="s">
        <v>169</v>
      </c>
      <c r="D37" s="84">
        <f>D85</f>
        <v>270682</v>
      </c>
      <c r="E37" s="84">
        <v>0</v>
      </c>
      <c r="F37" s="84">
        <f t="shared" si="1"/>
        <v>270682</v>
      </c>
    </row>
    <row r="38" spans="1:6" ht="54.75" customHeight="1" x14ac:dyDescent="0.2">
      <c r="A38" s="79" t="s">
        <v>170</v>
      </c>
      <c r="B38" s="80" t="s">
        <v>124</v>
      </c>
      <c r="C38" s="81" t="s">
        <v>529</v>
      </c>
      <c r="D38" s="143">
        <f>D39</f>
        <v>4023654.67</v>
      </c>
      <c r="E38" s="143">
        <f t="shared" ref="E38" si="8">E39</f>
        <v>3315924.2699999996</v>
      </c>
      <c r="F38" s="143">
        <f t="shared" si="1"/>
        <v>707730.40000000037</v>
      </c>
    </row>
    <row r="39" spans="1:6" ht="69.75" customHeight="1" x14ac:dyDescent="0.2">
      <c r="A39" s="83" t="s">
        <v>128</v>
      </c>
      <c r="B39" s="137" t="s">
        <v>124</v>
      </c>
      <c r="C39" s="139" t="s">
        <v>530</v>
      </c>
      <c r="D39" s="84">
        <f>D40</f>
        <v>4023654.67</v>
      </c>
      <c r="E39" s="84">
        <f>E40</f>
        <v>3315924.2699999996</v>
      </c>
      <c r="F39" s="84">
        <f t="shared" si="1"/>
        <v>707730.40000000037</v>
      </c>
    </row>
    <row r="40" spans="1:6" ht="26.45" customHeight="1" x14ac:dyDescent="0.2">
      <c r="A40" s="83" t="s">
        <v>138</v>
      </c>
      <c r="B40" s="137" t="s">
        <v>124</v>
      </c>
      <c r="C40" s="139" t="s">
        <v>531</v>
      </c>
      <c r="D40" s="84">
        <f>D41+D42+D43</f>
        <v>4023654.67</v>
      </c>
      <c r="E40" s="84">
        <f>E41+E43+E42</f>
        <v>3315924.2699999996</v>
      </c>
      <c r="F40" s="84">
        <f t="shared" si="1"/>
        <v>707730.40000000037</v>
      </c>
    </row>
    <row r="41" spans="1:6" ht="24" customHeight="1" x14ac:dyDescent="0.2">
      <c r="A41" s="83" t="s">
        <v>140</v>
      </c>
      <c r="B41" s="137" t="s">
        <v>124</v>
      </c>
      <c r="C41" s="139" t="s">
        <v>533</v>
      </c>
      <c r="D41" s="144">
        <v>3298906.08</v>
      </c>
      <c r="E41" s="144">
        <v>2654363.7599999998</v>
      </c>
      <c r="F41" s="84">
        <f t="shared" si="1"/>
        <v>644542.3200000003</v>
      </c>
    </row>
    <row r="42" spans="1:6" ht="34.15" customHeight="1" x14ac:dyDescent="0.2">
      <c r="A42" s="83" t="s">
        <v>142</v>
      </c>
      <c r="B42" s="137" t="s">
        <v>124</v>
      </c>
      <c r="C42" s="139" t="s">
        <v>532</v>
      </c>
      <c r="D42" s="84">
        <v>27100</v>
      </c>
      <c r="E42" s="84">
        <v>26300</v>
      </c>
      <c r="F42" s="84">
        <f t="shared" si="1"/>
        <v>800</v>
      </c>
    </row>
    <row r="43" spans="1:6" ht="51" customHeight="1" x14ac:dyDescent="0.2">
      <c r="A43" s="83" t="s">
        <v>144</v>
      </c>
      <c r="B43" s="137" t="s">
        <v>124</v>
      </c>
      <c r="C43" s="139" t="s">
        <v>534</v>
      </c>
      <c r="D43" s="84">
        <v>697648.59</v>
      </c>
      <c r="E43" s="84">
        <v>635260.51</v>
      </c>
      <c r="F43" s="84">
        <f t="shared" si="1"/>
        <v>62388.079999999958</v>
      </c>
    </row>
    <row r="44" spans="1:6" ht="45.6" customHeight="1" x14ac:dyDescent="0.2">
      <c r="A44" s="79" t="s">
        <v>170</v>
      </c>
      <c r="B44" s="80" t="s">
        <v>124</v>
      </c>
      <c r="C44" s="81" t="s">
        <v>537</v>
      </c>
      <c r="D44" s="143">
        <f>D46+D48</f>
        <v>50000</v>
      </c>
      <c r="E44" s="143">
        <f>E46+E48</f>
        <v>50000</v>
      </c>
      <c r="F44" s="143">
        <f t="shared" si="1"/>
        <v>0</v>
      </c>
    </row>
    <row r="45" spans="1:6" ht="71.25" customHeight="1" x14ac:dyDescent="0.2">
      <c r="A45" s="83" t="s">
        <v>128</v>
      </c>
      <c r="B45" s="137" t="s">
        <v>124</v>
      </c>
      <c r="C45" s="139" t="s">
        <v>551</v>
      </c>
      <c r="D45" s="84">
        <f>D46</f>
        <v>0</v>
      </c>
      <c r="E45" s="84">
        <f>E46</f>
        <v>0</v>
      </c>
      <c r="F45" s="84">
        <f t="shared" si="1"/>
        <v>0</v>
      </c>
    </row>
    <row r="46" spans="1:6" ht="27" customHeight="1" x14ac:dyDescent="0.2">
      <c r="A46" s="83" t="s">
        <v>138</v>
      </c>
      <c r="B46" s="137" t="s">
        <v>124</v>
      </c>
      <c r="C46" s="139" t="s">
        <v>535</v>
      </c>
      <c r="D46" s="84">
        <f>D47</f>
        <v>0</v>
      </c>
      <c r="E46" s="84">
        <f>E47</f>
        <v>0</v>
      </c>
      <c r="F46" s="84">
        <f t="shared" si="1"/>
        <v>0</v>
      </c>
    </row>
    <row r="47" spans="1:6" ht="36.6" customHeight="1" x14ac:dyDescent="0.2">
      <c r="A47" s="83" t="s">
        <v>142</v>
      </c>
      <c r="B47" s="137" t="s">
        <v>124</v>
      </c>
      <c r="C47" s="139" t="s">
        <v>536</v>
      </c>
      <c r="D47" s="84">
        <v>0</v>
      </c>
      <c r="E47" s="84">
        <v>0</v>
      </c>
      <c r="F47" s="84">
        <f t="shared" si="1"/>
        <v>0</v>
      </c>
    </row>
    <row r="48" spans="1:6" ht="27" customHeight="1" x14ac:dyDescent="0.2">
      <c r="A48" s="83" t="s">
        <v>146</v>
      </c>
      <c r="B48" s="137" t="s">
        <v>124</v>
      </c>
      <c r="C48" s="139" t="s">
        <v>171</v>
      </c>
      <c r="D48" s="84">
        <f>D49</f>
        <v>50000</v>
      </c>
      <c r="E48" s="84">
        <f>E49</f>
        <v>50000</v>
      </c>
      <c r="F48" s="84">
        <f t="shared" si="1"/>
        <v>0</v>
      </c>
    </row>
    <row r="49" spans="1:6" ht="36" customHeight="1" x14ac:dyDescent="0.2">
      <c r="A49" s="83" t="s">
        <v>148</v>
      </c>
      <c r="B49" s="137" t="s">
        <v>124</v>
      </c>
      <c r="C49" s="139" t="s">
        <v>172</v>
      </c>
      <c r="D49" s="84">
        <f>D50</f>
        <v>50000</v>
      </c>
      <c r="E49" s="84">
        <f>E50</f>
        <v>50000</v>
      </c>
      <c r="F49" s="84">
        <f t="shared" si="1"/>
        <v>0</v>
      </c>
    </row>
    <row r="50" spans="1:6" ht="16.149999999999999" customHeight="1" x14ac:dyDescent="0.2">
      <c r="A50" s="83" t="s">
        <v>152</v>
      </c>
      <c r="B50" s="137" t="s">
        <v>124</v>
      </c>
      <c r="C50" s="139" t="s">
        <v>173</v>
      </c>
      <c r="D50" s="84">
        <v>50000</v>
      </c>
      <c r="E50" s="84">
        <v>50000</v>
      </c>
      <c r="F50" s="84">
        <f t="shared" si="1"/>
        <v>0</v>
      </c>
    </row>
    <row r="51" spans="1:6" ht="54" customHeight="1" x14ac:dyDescent="0.2">
      <c r="A51" s="79" t="s">
        <v>174</v>
      </c>
      <c r="B51" s="80" t="s">
        <v>124</v>
      </c>
      <c r="C51" s="81" t="s">
        <v>175</v>
      </c>
      <c r="D51" s="143">
        <f>D52+D57+D62</f>
        <v>77182662.450000003</v>
      </c>
      <c r="E51" s="143">
        <f>E52+E57+E62</f>
        <v>57861135.479999989</v>
      </c>
      <c r="F51" s="143">
        <f t="shared" si="1"/>
        <v>19321526.970000014</v>
      </c>
    </row>
    <row r="52" spans="1:6" ht="72" customHeight="1" x14ac:dyDescent="0.2">
      <c r="A52" s="83" t="s">
        <v>128</v>
      </c>
      <c r="B52" s="137" t="s">
        <v>124</v>
      </c>
      <c r="C52" s="139" t="s">
        <v>176</v>
      </c>
      <c r="D52" s="84">
        <f>D53</f>
        <v>65729359</v>
      </c>
      <c r="E52" s="84">
        <f t="shared" ref="E52" si="9">E53</f>
        <v>50532889.889999993</v>
      </c>
      <c r="F52" s="84">
        <f t="shared" si="1"/>
        <v>15196469.110000007</v>
      </c>
    </row>
    <row r="53" spans="1:6" ht="26.25" customHeight="1" x14ac:dyDescent="0.2">
      <c r="A53" s="83" t="s">
        <v>138</v>
      </c>
      <c r="B53" s="137" t="s">
        <v>124</v>
      </c>
      <c r="C53" s="139" t="s">
        <v>177</v>
      </c>
      <c r="D53" s="84">
        <f>D54+D55+D56</f>
        <v>65729359</v>
      </c>
      <c r="E53" s="84">
        <f t="shared" ref="E53" si="10">E54+E55+E56</f>
        <v>50532889.889999993</v>
      </c>
      <c r="F53" s="84">
        <f t="shared" si="1"/>
        <v>15196469.110000007</v>
      </c>
    </row>
    <row r="54" spans="1:6" ht="22.9" customHeight="1" x14ac:dyDescent="0.2">
      <c r="A54" s="83" t="s">
        <v>140</v>
      </c>
      <c r="B54" s="137" t="s">
        <v>124</v>
      </c>
      <c r="C54" s="139" t="s">
        <v>178</v>
      </c>
      <c r="D54" s="144">
        <v>50507265.390000001</v>
      </c>
      <c r="E54" s="144">
        <v>38414938.579999998</v>
      </c>
      <c r="F54" s="84">
        <f t="shared" si="1"/>
        <v>12092326.810000002</v>
      </c>
    </row>
    <row r="55" spans="1:6" ht="37.15" customHeight="1" x14ac:dyDescent="0.2">
      <c r="A55" s="83" t="s">
        <v>142</v>
      </c>
      <c r="B55" s="137" t="s">
        <v>124</v>
      </c>
      <c r="C55" s="139" t="s">
        <v>179</v>
      </c>
      <c r="D55" s="84">
        <v>378055.2</v>
      </c>
      <c r="E55" s="144">
        <v>377714.69</v>
      </c>
      <c r="F55" s="84">
        <f t="shared" si="1"/>
        <v>340.51000000000931</v>
      </c>
    </row>
    <row r="56" spans="1:6" ht="51.75" customHeight="1" x14ac:dyDescent="0.2">
      <c r="A56" s="83" t="s">
        <v>144</v>
      </c>
      <c r="B56" s="137" t="s">
        <v>124</v>
      </c>
      <c r="C56" s="139" t="s">
        <v>180</v>
      </c>
      <c r="D56" s="144">
        <v>14844038.41</v>
      </c>
      <c r="E56" s="144">
        <v>11740236.619999999</v>
      </c>
      <c r="F56" s="84">
        <f t="shared" si="1"/>
        <v>3103801.790000001</v>
      </c>
    </row>
    <row r="57" spans="1:6" ht="25.15" customHeight="1" x14ac:dyDescent="0.2">
      <c r="A57" s="83" t="s">
        <v>146</v>
      </c>
      <c r="B57" s="137" t="s">
        <v>124</v>
      </c>
      <c r="C57" s="139" t="s">
        <v>181</v>
      </c>
      <c r="D57" s="84">
        <f>D58</f>
        <v>10004892.640000001</v>
      </c>
      <c r="E57" s="84">
        <f t="shared" ref="E57" si="11">E58</f>
        <v>6124866.6999999993</v>
      </c>
      <c r="F57" s="84">
        <f t="shared" si="1"/>
        <v>3880025.9400000013</v>
      </c>
    </row>
    <row r="58" spans="1:6" ht="34.9" customHeight="1" x14ac:dyDescent="0.2">
      <c r="A58" s="83" t="s">
        <v>148</v>
      </c>
      <c r="B58" s="137" t="s">
        <v>124</v>
      </c>
      <c r="C58" s="139" t="s">
        <v>182</v>
      </c>
      <c r="D58" s="84">
        <f>D59+D60+D61</f>
        <v>10004892.640000001</v>
      </c>
      <c r="E58" s="84">
        <f>E59+E60+E61</f>
        <v>6124866.6999999993</v>
      </c>
      <c r="F58" s="84">
        <f t="shared" si="1"/>
        <v>3880025.9400000013</v>
      </c>
    </row>
    <row r="59" spans="1:6" ht="35.25" customHeight="1" x14ac:dyDescent="0.2">
      <c r="A59" s="83" t="s">
        <v>150</v>
      </c>
      <c r="B59" s="137" t="s">
        <v>124</v>
      </c>
      <c r="C59" s="139" t="s">
        <v>183</v>
      </c>
      <c r="D59" s="84">
        <v>2494583.39</v>
      </c>
      <c r="E59" s="144">
        <v>1350096.83</v>
      </c>
      <c r="F59" s="84">
        <f t="shared" si="1"/>
        <v>1144486.56</v>
      </c>
    </row>
    <row r="60" spans="1:6" ht="13.15" customHeight="1" x14ac:dyDescent="0.2">
      <c r="A60" s="83" t="s">
        <v>152</v>
      </c>
      <c r="B60" s="137" t="s">
        <v>124</v>
      </c>
      <c r="C60" s="139" t="s">
        <v>184</v>
      </c>
      <c r="D60" s="144">
        <v>2973243.02</v>
      </c>
      <c r="E60" s="144">
        <v>2266566.11</v>
      </c>
      <c r="F60" s="84">
        <f t="shared" si="1"/>
        <v>706676.91000000015</v>
      </c>
    </row>
    <row r="61" spans="1:6" ht="15.6" customHeight="1" x14ac:dyDescent="0.2">
      <c r="A61" s="83" t="s">
        <v>651</v>
      </c>
      <c r="B61" s="137" t="s">
        <v>124</v>
      </c>
      <c r="C61" s="139" t="s">
        <v>647</v>
      </c>
      <c r="D61" s="144">
        <v>4537066.2300000004</v>
      </c>
      <c r="E61" s="84">
        <v>2508203.7599999998</v>
      </c>
      <c r="F61" s="84">
        <f t="shared" si="1"/>
        <v>2028862.4700000007</v>
      </c>
    </row>
    <row r="62" spans="1:6" ht="16.149999999999999" customHeight="1" x14ac:dyDescent="0.2">
      <c r="A62" s="83" t="s">
        <v>154</v>
      </c>
      <c r="B62" s="137" t="s">
        <v>124</v>
      </c>
      <c r="C62" s="139" t="s">
        <v>185</v>
      </c>
      <c r="D62" s="84">
        <f>D63+D65</f>
        <v>1448410.81</v>
      </c>
      <c r="E62" s="84">
        <f t="shared" ref="E62" si="12">E63+E65</f>
        <v>1203378.8899999999</v>
      </c>
      <c r="F62" s="84">
        <f t="shared" si="1"/>
        <v>245031.92000000016</v>
      </c>
    </row>
    <row r="63" spans="1:6" ht="14.45" customHeight="1" x14ac:dyDescent="0.2">
      <c r="A63" s="83" t="s">
        <v>156</v>
      </c>
      <c r="B63" s="137" t="s">
        <v>124</v>
      </c>
      <c r="C63" s="139" t="s">
        <v>186</v>
      </c>
      <c r="D63" s="84">
        <f>D64</f>
        <v>317220.09999999998</v>
      </c>
      <c r="E63" s="84">
        <f t="shared" ref="E63" si="13">E64</f>
        <v>251759.45</v>
      </c>
      <c r="F63" s="84">
        <f t="shared" si="1"/>
        <v>65460.649999999965</v>
      </c>
    </row>
    <row r="64" spans="1:6" ht="39" customHeight="1" x14ac:dyDescent="0.2">
      <c r="A64" s="83" t="s">
        <v>158</v>
      </c>
      <c r="B64" s="137" t="s">
        <v>124</v>
      </c>
      <c r="C64" s="139" t="s">
        <v>187</v>
      </c>
      <c r="D64" s="144">
        <v>317220.09999999998</v>
      </c>
      <c r="E64" s="144">
        <v>251759.45</v>
      </c>
      <c r="F64" s="84">
        <f>D64-E64</f>
        <v>65460.649999999965</v>
      </c>
    </row>
    <row r="65" spans="1:6" ht="15.6" customHeight="1" x14ac:dyDescent="0.2">
      <c r="A65" s="83" t="s">
        <v>160</v>
      </c>
      <c r="B65" s="137" t="s">
        <v>124</v>
      </c>
      <c r="C65" s="139" t="s">
        <v>188</v>
      </c>
      <c r="D65" s="84">
        <f>D66+D67+D68</f>
        <v>1131190.71</v>
      </c>
      <c r="E65" s="84">
        <f>E66+E67+E68</f>
        <v>951619.44</v>
      </c>
      <c r="F65" s="84">
        <f t="shared" si="1"/>
        <v>179571.27000000002</v>
      </c>
    </row>
    <row r="66" spans="1:6" ht="24.6" customHeight="1" x14ac:dyDescent="0.2">
      <c r="A66" s="83" t="s">
        <v>162</v>
      </c>
      <c r="B66" s="137" t="s">
        <v>124</v>
      </c>
      <c r="C66" s="139" t="s">
        <v>189</v>
      </c>
      <c r="D66" s="84">
        <v>3165.56</v>
      </c>
      <c r="E66" s="84">
        <v>1055.19</v>
      </c>
      <c r="F66" s="84">
        <f t="shared" si="1"/>
        <v>2110.37</v>
      </c>
    </row>
    <row r="67" spans="1:6" ht="15" customHeight="1" x14ac:dyDescent="0.2">
      <c r="A67" s="83" t="s">
        <v>164</v>
      </c>
      <c r="B67" s="137" t="s">
        <v>124</v>
      </c>
      <c r="C67" s="139" t="s">
        <v>190</v>
      </c>
      <c r="D67" s="84">
        <v>95066</v>
      </c>
      <c r="E67" s="84">
        <v>70088</v>
      </c>
      <c r="F67" s="84">
        <f t="shared" si="1"/>
        <v>24978</v>
      </c>
    </row>
    <row r="68" spans="1:6" ht="15.6" customHeight="1" x14ac:dyDescent="0.2">
      <c r="A68" s="83" t="s">
        <v>166</v>
      </c>
      <c r="B68" s="137" t="s">
        <v>124</v>
      </c>
      <c r="C68" s="139" t="s">
        <v>191</v>
      </c>
      <c r="D68" s="144">
        <v>1032959.15</v>
      </c>
      <c r="E68" s="144">
        <v>880476.25</v>
      </c>
      <c r="F68" s="84">
        <f t="shared" si="1"/>
        <v>152482.90000000002</v>
      </c>
    </row>
    <row r="69" spans="1:6" ht="44.45" customHeight="1" x14ac:dyDescent="0.2">
      <c r="A69" s="79" t="s">
        <v>192</v>
      </c>
      <c r="B69" s="80" t="s">
        <v>124</v>
      </c>
      <c r="C69" s="81" t="s">
        <v>193</v>
      </c>
      <c r="D69" s="143">
        <f>D70+D75+D79</f>
        <v>11114838.689999999</v>
      </c>
      <c r="E69" s="143">
        <f>E70+E75+E79</f>
        <v>8326699.3799999999</v>
      </c>
      <c r="F69" s="143">
        <f t="shared" si="1"/>
        <v>2788139.3099999996</v>
      </c>
    </row>
    <row r="70" spans="1:6" ht="69.75" customHeight="1" x14ac:dyDescent="0.2">
      <c r="A70" s="83" t="s">
        <v>128</v>
      </c>
      <c r="B70" s="137" t="s">
        <v>124</v>
      </c>
      <c r="C70" s="139" t="s">
        <v>194</v>
      </c>
      <c r="D70" s="84">
        <f>D71</f>
        <v>10651759.17</v>
      </c>
      <c r="E70" s="84">
        <f t="shared" ref="E70" si="14">E71</f>
        <v>8055914.8099999996</v>
      </c>
      <c r="F70" s="84">
        <f t="shared" si="1"/>
        <v>2595844.3600000003</v>
      </c>
    </row>
    <row r="71" spans="1:6" ht="27" customHeight="1" x14ac:dyDescent="0.2">
      <c r="A71" s="83" t="s">
        <v>138</v>
      </c>
      <c r="B71" s="137" t="s">
        <v>124</v>
      </c>
      <c r="C71" s="139" t="s">
        <v>195</v>
      </c>
      <c r="D71" s="84">
        <f>D72+D73+D74</f>
        <v>10651759.17</v>
      </c>
      <c r="E71" s="84">
        <f t="shared" ref="E71" si="15">E72+E73+E74</f>
        <v>8055914.8099999996</v>
      </c>
      <c r="F71" s="84">
        <f t="shared" si="1"/>
        <v>2595844.3600000003</v>
      </c>
    </row>
    <row r="72" spans="1:6" ht="25.5" customHeight="1" x14ac:dyDescent="0.2">
      <c r="A72" s="83" t="s">
        <v>140</v>
      </c>
      <c r="B72" s="137" t="s">
        <v>124</v>
      </c>
      <c r="C72" s="139" t="s">
        <v>196</v>
      </c>
      <c r="D72" s="144">
        <v>8204128.5700000003</v>
      </c>
      <c r="E72" s="145">
        <v>6113711.5899999999</v>
      </c>
      <c r="F72" s="84">
        <f t="shared" si="1"/>
        <v>2090416.9800000004</v>
      </c>
    </row>
    <row r="73" spans="1:6" ht="36.75" customHeight="1" x14ac:dyDescent="0.2">
      <c r="A73" s="83" t="s">
        <v>142</v>
      </c>
      <c r="B73" s="137" t="s">
        <v>124</v>
      </c>
      <c r="C73" s="139" t="s">
        <v>197</v>
      </c>
      <c r="D73" s="84">
        <v>81170</v>
      </c>
      <c r="E73" s="84">
        <v>70670</v>
      </c>
      <c r="F73" s="84">
        <f t="shared" si="1"/>
        <v>10500</v>
      </c>
    </row>
    <row r="74" spans="1:6" ht="52.5" customHeight="1" x14ac:dyDescent="0.2">
      <c r="A74" s="83" t="s">
        <v>144</v>
      </c>
      <c r="B74" s="137" t="s">
        <v>124</v>
      </c>
      <c r="C74" s="139" t="s">
        <v>198</v>
      </c>
      <c r="D74" s="84">
        <v>2366460.6</v>
      </c>
      <c r="E74" s="144">
        <v>1871533.22</v>
      </c>
      <c r="F74" s="84">
        <f t="shared" si="1"/>
        <v>494927.38000000012</v>
      </c>
    </row>
    <row r="75" spans="1:6" ht="25.9" customHeight="1" x14ac:dyDescent="0.2">
      <c r="A75" s="83" t="s">
        <v>146</v>
      </c>
      <c r="B75" s="137" t="s">
        <v>124</v>
      </c>
      <c r="C75" s="139" t="s">
        <v>199</v>
      </c>
      <c r="D75" s="84">
        <f>D76</f>
        <v>457079.52</v>
      </c>
      <c r="E75" s="84">
        <f>E76</f>
        <v>270769.90000000002</v>
      </c>
      <c r="F75" s="84">
        <f t="shared" si="1"/>
        <v>186309.62</v>
      </c>
    </row>
    <row r="76" spans="1:6" ht="34.9" customHeight="1" x14ac:dyDescent="0.2">
      <c r="A76" s="83" t="s">
        <v>148</v>
      </c>
      <c r="B76" s="137" t="s">
        <v>124</v>
      </c>
      <c r="C76" s="139" t="s">
        <v>200</v>
      </c>
      <c r="D76" s="84">
        <f>D77+D78</f>
        <v>457079.52</v>
      </c>
      <c r="E76" s="84">
        <f>E77+E78</f>
        <v>270769.90000000002</v>
      </c>
      <c r="F76" s="84">
        <f t="shared" si="1"/>
        <v>186309.62</v>
      </c>
    </row>
    <row r="77" spans="1:6" ht="37.5" customHeight="1" x14ac:dyDescent="0.2">
      <c r="A77" s="83" t="s">
        <v>150</v>
      </c>
      <c r="B77" s="137" t="s">
        <v>124</v>
      </c>
      <c r="C77" s="139" t="s">
        <v>201</v>
      </c>
      <c r="D77" s="84">
        <v>367513</v>
      </c>
      <c r="E77" s="84">
        <v>244656.75</v>
      </c>
      <c r="F77" s="84">
        <f t="shared" si="1"/>
        <v>122856.25</v>
      </c>
    </row>
    <row r="78" spans="1:6" x14ac:dyDescent="0.2">
      <c r="A78" s="83" t="s">
        <v>152</v>
      </c>
      <c r="B78" s="137" t="s">
        <v>124</v>
      </c>
      <c r="C78" s="139" t="s">
        <v>202</v>
      </c>
      <c r="D78" s="84">
        <v>89566.52</v>
      </c>
      <c r="E78" s="84">
        <v>26113.15</v>
      </c>
      <c r="F78" s="84">
        <f t="shared" si="1"/>
        <v>63453.37</v>
      </c>
    </row>
    <row r="79" spans="1:6" ht="13.9" customHeight="1" x14ac:dyDescent="0.2">
      <c r="A79" s="83" t="s">
        <v>154</v>
      </c>
      <c r="B79" s="137" t="s">
        <v>124</v>
      </c>
      <c r="C79" s="139" t="s">
        <v>203</v>
      </c>
      <c r="D79" s="84">
        <f>D80</f>
        <v>6000</v>
      </c>
      <c r="E79" s="84">
        <f>E80</f>
        <v>14.67</v>
      </c>
      <c r="F79" s="84">
        <f t="shared" si="1"/>
        <v>5985.33</v>
      </c>
    </row>
    <row r="80" spans="1:6" x14ac:dyDescent="0.2">
      <c r="A80" s="83" t="s">
        <v>160</v>
      </c>
      <c r="B80" s="137" t="s">
        <v>124</v>
      </c>
      <c r="C80" s="139" t="s">
        <v>204</v>
      </c>
      <c r="D80" s="84">
        <f>+D81+D82</f>
        <v>6000</v>
      </c>
      <c r="E80" s="84">
        <f>+E81+E82</f>
        <v>14.67</v>
      </c>
      <c r="F80" s="84">
        <f t="shared" ref="F80:F160" si="16">D80-E80</f>
        <v>5985.33</v>
      </c>
    </row>
    <row r="81" spans="1:10" x14ac:dyDescent="0.2">
      <c r="A81" s="83" t="s">
        <v>164</v>
      </c>
      <c r="B81" s="137" t="s">
        <v>124</v>
      </c>
      <c r="C81" s="139" t="s">
        <v>205</v>
      </c>
      <c r="D81" s="84">
        <v>1000</v>
      </c>
      <c r="E81" s="84">
        <v>0</v>
      </c>
      <c r="F81" s="84">
        <f t="shared" si="16"/>
        <v>1000</v>
      </c>
    </row>
    <row r="82" spans="1:10" x14ac:dyDescent="0.2">
      <c r="A82" s="83" t="s">
        <v>166</v>
      </c>
      <c r="B82" s="137" t="s">
        <v>124</v>
      </c>
      <c r="C82" s="139" t="s">
        <v>552</v>
      </c>
      <c r="D82" s="84">
        <v>5000</v>
      </c>
      <c r="E82" s="84">
        <v>14.67</v>
      </c>
      <c r="F82" s="84">
        <f t="shared" si="16"/>
        <v>4985.33</v>
      </c>
    </row>
    <row r="83" spans="1:10" ht="16.899999999999999" customHeight="1" x14ac:dyDescent="0.2">
      <c r="A83" s="79" t="s">
        <v>206</v>
      </c>
      <c r="B83" s="80" t="s">
        <v>124</v>
      </c>
      <c r="C83" s="81" t="s">
        <v>207</v>
      </c>
      <c r="D83" s="143">
        <f>D84</f>
        <v>270682</v>
      </c>
      <c r="E83" s="143">
        <v>0</v>
      </c>
      <c r="F83" s="143">
        <f t="shared" si="16"/>
        <v>270682</v>
      </c>
    </row>
    <row r="84" spans="1:10" ht="15" customHeight="1" x14ac:dyDescent="0.2">
      <c r="A84" s="83" t="s">
        <v>154</v>
      </c>
      <c r="B84" s="137" t="s">
        <v>124</v>
      </c>
      <c r="C84" s="139" t="s">
        <v>208</v>
      </c>
      <c r="D84" s="84">
        <f>D85</f>
        <v>270682</v>
      </c>
      <c r="E84" s="84">
        <v>0</v>
      </c>
      <c r="F84" s="84">
        <f t="shared" si="16"/>
        <v>270682</v>
      </c>
    </row>
    <row r="85" spans="1:10" ht="15.6" customHeight="1" x14ac:dyDescent="0.2">
      <c r="A85" s="83" t="s">
        <v>168</v>
      </c>
      <c r="B85" s="137" t="s">
        <v>124</v>
      </c>
      <c r="C85" s="139" t="s">
        <v>209</v>
      </c>
      <c r="D85" s="144">
        <v>270682</v>
      </c>
      <c r="E85" s="84">
        <v>0</v>
      </c>
      <c r="F85" s="84">
        <f t="shared" si="16"/>
        <v>270682</v>
      </c>
    </row>
    <row r="86" spans="1:10" ht="15" customHeight="1" x14ac:dyDescent="0.2">
      <c r="A86" s="79" t="s">
        <v>210</v>
      </c>
      <c r="B86" s="80" t="s">
        <v>124</v>
      </c>
      <c r="C86" s="81" t="s">
        <v>211</v>
      </c>
      <c r="D86" s="143">
        <f>D87+D92+D98+D96</f>
        <v>26174446.109999999</v>
      </c>
      <c r="E86" s="143">
        <f>E87+E92+E98+E96</f>
        <v>19772052.18</v>
      </c>
      <c r="F86" s="143">
        <f t="shared" si="16"/>
        <v>6402393.9299999997</v>
      </c>
      <c r="G86" s="85"/>
    </row>
    <row r="87" spans="1:10" ht="71.25" customHeight="1" x14ac:dyDescent="0.2">
      <c r="A87" s="83" t="s">
        <v>128</v>
      </c>
      <c r="B87" s="137" t="s">
        <v>124</v>
      </c>
      <c r="C87" s="139" t="s">
        <v>538</v>
      </c>
      <c r="D87" s="84">
        <f>D88</f>
        <v>19736238.469999999</v>
      </c>
      <c r="E87" s="84">
        <f t="shared" ref="E87" si="17">E88</f>
        <v>16088140.52</v>
      </c>
      <c r="F87" s="84">
        <f t="shared" si="16"/>
        <v>3648097.9499999993</v>
      </c>
    </row>
    <row r="88" spans="1:10" ht="23.45" customHeight="1" x14ac:dyDescent="0.2">
      <c r="A88" s="83" t="s">
        <v>130</v>
      </c>
      <c r="B88" s="137" t="s">
        <v>124</v>
      </c>
      <c r="C88" s="139" t="s">
        <v>539</v>
      </c>
      <c r="D88" s="84">
        <f>D89+D90+D91</f>
        <v>19736238.469999999</v>
      </c>
      <c r="E88" s="84">
        <f>E89+E90+E91</f>
        <v>16088140.52</v>
      </c>
      <c r="F88" s="84">
        <f t="shared" si="16"/>
        <v>3648097.9499999993</v>
      </c>
      <c r="J88" s="74" t="s">
        <v>601</v>
      </c>
    </row>
    <row r="89" spans="1:10" ht="14.45" customHeight="1" x14ac:dyDescent="0.2">
      <c r="A89" s="83" t="s">
        <v>132</v>
      </c>
      <c r="B89" s="137" t="s">
        <v>124</v>
      </c>
      <c r="C89" s="139" t="s">
        <v>540</v>
      </c>
      <c r="D89" s="144">
        <v>15208824.710000001</v>
      </c>
      <c r="E89" s="144">
        <v>12279538.91</v>
      </c>
      <c r="F89" s="84">
        <f t="shared" si="16"/>
        <v>2929285.8000000007</v>
      </c>
    </row>
    <row r="90" spans="1:10" ht="26.25" customHeight="1" x14ac:dyDescent="0.2">
      <c r="A90" s="83" t="s">
        <v>134</v>
      </c>
      <c r="B90" s="137" t="s">
        <v>124</v>
      </c>
      <c r="C90" s="139" t="s">
        <v>541</v>
      </c>
      <c r="D90" s="84">
        <v>249000</v>
      </c>
      <c r="E90" s="84">
        <v>223382</v>
      </c>
      <c r="F90" s="84">
        <f t="shared" si="16"/>
        <v>25618</v>
      </c>
    </row>
    <row r="91" spans="1:10" ht="47.25" customHeight="1" x14ac:dyDescent="0.2">
      <c r="A91" s="83" t="s">
        <v>136</v>
      </c>
      <c r="B91" s="137" t="s">
        <v>124</v>
      </c>
      <c r="C91" s="139" t="s">
        <v>542</v>
      </c>
      <c r="D91" s="84">
        <v>4278413.76</v>
      </c>
      <c r="E91" s="84">
        <v>3585219.61</v>
      </c>
      <c r="F91" s="84">
        <f t="shared" si="16"/>
        <v>693194.14999999991</v>
      </c>
    </row>
    <row r="92" spans="1:10" ht="24.6" customHeight="1" x14ac:dyDescent="0.2">
      <c r="A92" s="83" t="s">
        <v>146</v>
      </c>
      <c r="B92" s="137" t="s">
        <v>124</v>
      </c>
      <c r="C92" s="139" t="s">
        <v>212</v>
      </c>
      <c r="D92" s="84">
        <f>D93</f>
        <v>6284914.3700000001</v>
      </c>
      <c r="E92" s="84">
        <f>E93</f>
        <v>3569796.8000000003</v>
      </c>
      <c r="F92" s="84">
        <f t="shared" si="16"/>
        <v>2715117.57</v>
      </c>
    </row>
    <row r="93" spans="1:10" ht="35.450000000000003" customHeight="1" x14ac:dyDescent="0.2">
      <c r="A93" s="83" t="s">
        <v>148</v>
      </c>
      <c r="B93" s="137" t="s">
        <v>124</v>
      </c>
      <c r="C93" s="139" t="s">
        <v>213</v>
      </c>
      <c r="D93" s="84">
        <f>D94+D95</f>
        <v>6284914.3700000001</v>
      </c>
      <c r="E93" s="84">
        <f>E94+E95</f>
        <v>3569796.8000000003</v>
      </c>
      <c r="F93" s="84">
        <f t="shared" si="16"/>
        <v>2715117.57</v>
      </c>
    </row>
    <row r="94" spans="1:10" ht="36.75" customHeight="1" x14ac:dyDescent="0.2">
      <c r="A94" s="83" t="s">
        <v>150</v>
      </c>
      <c r="B94" s="137" t="s">
        <v>124</v>
      </c>
      <c r="C94" s="139" t="s">
        <v>543</v>
      </c>
      <c r="D94" s="84">
        <v>288000</v>
      </c>
      <c r="E94" s="144">
        <v>235392.85</v>
      </c>
      <c r="F94" s="84">
        <f t="shared" si="16"/>
        <v>52607.149999999994</v>
      </c>
    </row>
    <row r="95" spans="1:10" ht="15.6" customHeight="1" x14ac:dyDescent="0.2">
      <c r="A95" s="83" t="s">
        <v>152</v>
      </c>
      <c r="B95" s="137" t="s">
        <v>124</v>
      </c>
      <c r="C95" s="93" t="s">
        <v>214</v>
      </c>
      <c r="D95" s="146">
        <v>5996914.3700000001</v>
      </c>
      <c r="E95" s="146">
        <v>3334403.95</v>
      </c>
      <c r="F95" s="147">
        <f t="shared" si="16"/>
        <v>2662510.42</v>
      </c>
    </row>
    <row r="96" spans="1:10" ht="26.25" customHeight="1" x14ac:dyDescent="0.2">
      <c r="A96" s="83" t="s">
        <v>396</v>
      </c>
      <c r="B96" s="137" t="s">
        <v>124</v>
      </c>
      <c r="C96" s="139" t="s">
        <v>545</v>
      </c>
      <c r="D96" s="148">
        <f>D97</f>
        <v>23450</v>
      </c>
      <c r="E96" s="148">
        <f t="shared" ref="E96:F96" si="18">E97</f>
        <v>23450</v>
      </c>
      <c r="F96" s="148">
        <f t="shared" si="18"/>
        <v>0</v>
      </c>
    </row>
    <row r="97" spans="1:6" ht="15.6" customHeight="1" x14ac:dyDescent="0.2">
      <c r="A97" s="83" t="s">
        <v>408</v>
      </c>
      <c r="B97" s="137" t="s">
        <v>124</v>
      </c>
      <c r="C97" s="139" t="s">
        <v>544</v>
      </c>
      <c r="D97" s="148">
        <v>23450</v>
      </c>
      <c r="E97" s="148">
        <v>23450</v>
      </c>
      <c r="F97" s="84">
        <f>D97-E97</f>
        <v>0</v>
      </c>
    </row>
    <row r="98" spans="1:6" ht="15.6" customHeight="1" x14ac:dyDescent="0.2">
      <c r="A98" s="83" t="s">
        <v>154</v>
      </c>
      <c r="B98" s="137" t="s">
        <v>124</v>
      </c>
      <c r="C98" s="139" t="s">
        <v>546</v>
      </c>
      <c r="D98" s="84">
        <f>D99</f>
        <v>129843.27</v>
      </c>
      <c r="E98" s="84">
        <f>E99</f>
        <v>90664.86</v>
      </c>
      <c r="F98" s="84">
        <f t="shared" si="16"/>
        <v>39178.410000000003</v>
      </c>
    </row>
    <row r="99" spans="1:6" ht="15.6" customHeight="1" x14ac:dyDescent="0.2">
      <c r="A99" s="83" t="s">
        <v>160</v>
      </c>
      <c r="B99" s="137" t="s">
        <v>124</v>
      </c>
      <c r="C99" s="139" t="s">
        <v>547</v>
      </c>
      <c r="D99" s="84">
        <f>D100+D101+D102</f>
        <v>129843.27</v>
      </c>
      <c r="E99" s="84">
        <f>E100+E101+E102</f>
        <v>90664.86</v>
      </c>
      <c r="F99" s="84">
        <f t="shared" si="16"/>
        <v>39178.410000000003</v>
      </c>
    </row>
    <row r="100" spans="1:6" ht="23.45" customHeight="1" x14ac:dyDescent="0.2">
      <c r="A100" s="83" t="s">
        <v>162</v>
      </c>
      <c r="B100" s="137" t="s">
        <v>124</v>
      </c>
      <c r="C100" s="139" t="s">
        <v>548</v>
      </c>
      <c r="D100" s="84">
        <v>639</v>
      </c>
      <c r="E100" s="84">
        <v>0</v>
      </c>
      <c r="F100" s="84">
        <f t="shared" si="16"/>
        <v>639</v>
      </c>
    </row>
    <row r="101" spans="1:6" ht="15" customHeight="1" x14ac:dyDescent="0.2">
      <c r="A101" s="83" t="s">
        <v>164</v>
      </c>
      <c r="B101" s="137" t="s">
        <v>124</v>
      </c>
      <c r="C101" s="139" t="s">
        <v>549</v>
      </c>
      <c r="D101" s="84">
        <v>109769</v>
      </c>
      <c r="E101" s="144">
        <v>81122</v>
      </c>
      <c r="F101" s="84">
        <f t="shared" si="16"/>
        <v>28647</v>
      </c>
    </row>
    <row r="102" spans="1:6" ht="16.149999999999999" customHeight="1" x14ac:dyDescent="0.2">
      <c r="A102" s="83" t="s">
        <v>166</v>
      </c>
      <c r="B102" s="137" t="s">
        <v>124</v>
      </c>
      <c r="C102" s="139" t="s">
        <v>646</v>
      </c>
      <c r="D102" s="84">
        <v>19435.27</v>
      </c>
      <c r="E102" s="84">
        <v>9542.86</v>
      </c>
      <c r="F102" s="84">
        <f t="shared" si="16"/>
        <v>9892.41</v>
      </c>
    </row>
    <row r="103" spans="1:6" ht="24" customHeight="1" x14ac:dyDescent="0.2">
      <c r="A103" s="79" t="s">
        <v>215</v>
      </c>
      <c r="B103" s="80" t="s">
        <v>124</v>
      </c>
      <c r="C103" s="81" t="s">
        <v>216</v>
      </c>
      <c r="D103" s="143">
        <f>D112+D128+D121</f>
        <v>1620230.76</v>
      </c>
      <c r="E103" s="143">
        <f>E112+E128+E121</f>
        <v>948188.34</v>
      </c>
      <c r="F103" s="143">
        <f t="shared" si="16"/>
        <v>672042.42</v>
      </c>
    </row>
    <row r="104" spans="1:6" ht="72" customHeight="1" x14ac:dyDescent="0.2">
      <c r="A104" s="83" t="s">
        <v>128</v>
      </c>
      <c r="B104" s="137" t="s">
        <v>124</v>
      </c>
      <c r="C104" s="139" t="s">
        <v>217</v>
      </c>
      <c r="D104" s="84">
        <f>D105</f>
        <v>197721.26</v>
      </c>
      <c r="E104" s="84">
        <f>E105</f>
        <v>91761.26</v>
      </c>
      <c r="F104" s="84">
        <f t="shared" si="16"/>
        <v>105960.00000000001</v>
      </c>
    </row>
    <row r="105" spans="1:6" ht="29.25" customHeight="1" x14ac:dyDescent="0.2">
      <c r="A105" s="83" t="s">
        <v>138</v>
      </c>
      <c r="B105" s="137" t="s">
        <v>124</v>
      </c>
      <c r="C105" s="139" t="s">
        <v>218</v>
      </c>
      <c r="D105" s="84">
        <f>D114+D130+D123</f>
        <v>197721.26</v>
      </c>
      <c r="E105" s="84">
        <f>E114+E130+E123</f>
        <v>91761.26</v>
      </c>
      <c r="F105" s="84">
        <f t="shared" si="16"/>
        <v>105960.00000000001</v>
      </c>
    </row>
    <row r="106" spans="1:6" ht="34.15" customHeight="1" x14ac:dyDescent="0.2">
      <c r="A106" s="83" t="s">
        <v>142</v>
      </c>
      <c r="B106" s="137" t="s">
        <v>124</v>
      </c>
      <c r="C106" s="139" t="s">
        <v>219</v>
      </c>
      <c r="D106" s="84">
        <f>D115</f>
        <v>17721.259999999998</v>
      </c>
      <c r="E106" s="84">
        <f>E115</f>
        <v>1761.26</v>
      </c>
      <c r="F106" s="84">
        <f t="shared" si="16"/>
        <v>15959.999999999998</v>
      </c>
    </row>
    <row r="107" spans="1:6" ht="60" customHeight="1" x14ac:dyDescent="0.2">
      <c r="A107" s="83" t="s">
        <v>220</v>
      </c>
      <c r="B107" s="137" t="s">
        <v>124</v>
      </c>
      <c r="C107" s="139" t="s">
        <v>221</v>
      </c>
      <c r="D107" s="84">
        <f>D116+D124+D131</f>
        <v>180000</v>
      </c>
      <c r="E107" s="84">
        <f>E116+E124+E131</f>
        <v>90000</v>
      </c>
      <c r="F107" s="84">
        <f t="shared" si="16"/>
        <v>90000</v>
      </c>
    </row>
    <row r="108" spans="1:6" ht="25.9" customHeight="1" x14ac:dyDescent="0.2">
      <c r="A108" s="83" t="s">
        <v>146</v>
      </c>
      <c r="B108" s="137" t="s">
        <v>124</v>
      </c>
      <c r="C108" s="139" t="s">
        <v>222</v>
      </c>
      <c r="D108" s="84">
        <f>D109</f>
        <v>1422509.5</v>
      </c>
      <c r="E108" s="84">
        <f>E109</f>
        <v>856427.08</v>
      </c>
      <c r="F108" s="84">
        <f t="shared" si="16"/>
        <v>566082.42000000004</v>
      </c>
    </row>
    <row r="109" spans="1:6" ht="36.75" customHeight="1" x14ac:dyDescent="0.2">
      <c r="A109" s="83" t="s">
        <v>148</v>
      </c>
      <c r="B109" s="137" t="s">
        <v>124</v>
      </c>
      <c r="C109" s="139" t="s">
        <v>223</v>
      </c>
      <c r="D109" s="84">
        <f>D118+D126</f>
        <v>1422509.5</v>
      </c>
      <c r="E109" s="84">
        <f>E118+E126</f>
        <v>856427.08</v>
      </c>
      <c r="F109" s="84">
        <f t="shared" si="16"/>
        <v>566082.42000000004</v>
      </c>
    </row>
    <row r="110" spans="1:6" ht="36.75" customHeight="1" x14ac:dyDescent="0.2">
      <c r="A110" s="83" t="s">
        <v>150</v>
      </c>
      <c r="B110" s="137" t="s">
        <v>124</v>
      </c>
      <c r="C110" s="139" t="s">
        <v>831</v>
      </c>
      <c r="D110" s="84">
        <f>D119</f>
        <v>18360</v>
      </c>
      <c r="E110" s="84">
        <f>E119</f>
        <v>12240</v>
      </c>
      <c r="F110" s="84">
        <f t="shared" si="16"/>
        <v>6120</v>
      </c>
    </row>
    <row r="111" spans="1:6" ht="18" customHeight="1" x14ac:dyDescent="0.2">
      <c r="A111" s="83" t="s">
        <v>152</v>
      </c>
      <c r="B111" s="137" t="s">
        <v>124</v>
      </c>
      <c r="C111" s="139" t="s">
        <v>224</v>
      </c>
      <c r="D111" s="84">
        <f>D120+D127</f>
        <v>1404149.5</v>
      </c>
      <c r="E111" s="84">
        <f>E120+E127</f>
        <v>844187.08</v>
      </c>
      <c r="F111" s="84">
        <f t="shared" si="16"/>
        <v>559962.42000000004</v>
      </c>
    </row>
    <row r="112" spans="1:6" ht="43.5" customHeight="1" x14ac:dyDescent="0.2">
      <c r="A112" s="79" t="s">
        <v>225</v>
      </c>
      <c r="B112" s="80" t="s">
        <v>124</v>
      </c>
      <c r="C112" s="81" t="s">
        <v>226</v>
      </c>
      <c r="D112" s="143">
        <f>D113+D117</f>
        <v>433621.26</v>
      </c>
      <c r="E112" s="143">
        <f>E113+E117</f>
        <v>29051.26</v>
      </c>
      <c r="F112" s="143">
        <f t="shared" si="16"/>
        <v>404570</v>
      </c>
    </row>
    <row r="113" spans="1:6" ht="74.25" customHeight="1" x14ac:dyDescent="0.2">
      <c r="A113" s="83" t="s">
        <v>128</v>
      </c>
      <c r="B113" s="137" t="s">
        <v>124</v>
      </c>
      <c r="C113" s="139" t="s">
        <v>227</v>
      </c>
      <c r="D113" s="84">
        <f>D114</f>
        <v>17721.259999999998</v>
      </c>
      <c r="E113" s="84">
        <f>E114</f>
        <v>1761.26</v>
      </c>
      <c r="F113" s="84">
        <f t="shared" si="16"/>
        <v>15959.999999999998</v>
      </c>
    </row>
    <row r="114" spans="1:6" ht="27" customHeight="1" x14ac:dyDescent="0.2">
      <c r="A114" s="83" t="s">
        <v>138</v>
      </c>
      <c r="B114" s="137" t="s">
        <v>124</v>
      </c>
      <c r="C114" s="139" t="s">
        <v>228</v>
      </c>
      <c r="D114" s="84">
        <f>D115+D116</f>
        <v>17721.259999999998</v>
      </c>
      <c r="E114" s="84">
        <f t="shared" ref="E114:F114" si="19">E115+E116</f>
        <v>1761.26</v>
      </c>
      <c r="F114" s="84">
        <f t="shared" si="19"/>
        <v>15959.999999999998</v>
      </c>
    </row>
    <row r="115" spans="1:6" ht="37.5" customHeight="1" x14ac:dyDescent="0.2">
      <c r="A115" s="83" t="s">
        <v>142</v>
      </c>
      <c r="B115" s="137" t="s">
        <v>124</v>
      </c>
      <c r="C115" s="139" t="s">
        <v>229</v>
      </c>
      <c r="D115" s="84">
        <v>17721.259999999998</v>
      </c>
      <c r="E115" s="84">
        <v>1761.26</v>
      </c>
      <c r="F115" s="84">
        <f t="shared" si="16"/>
        <v>15959.999999999998</v>
      </c>
    </row>
    <row r="116" spans="1:6" ht="60.75" customHeight="1" x14ac:dyDescent="0.2">
      <c r="A116" s="83" t="s">
        <v>220</v>
      </c>
      <c r="B116" s="137" t="s">
        <v>124</v>
      </c>
      <c r="C116" s="139" t="s">
        <v>230</v>
      </c>
      <c r="D116" s="84">
        <v>0</v>
      </c>
      <c r="E116" s="84">
        <v>0</v>
      </c>
      <c r="F116" s="84">
        <f t="shared" si="16"/>
        <v>0</v>
      </c>
    </row>
    <row r="117" spans="1:6" ht="25.9" customHeight="1" x14ac:dyDescent="0.2">
      <c r="A117" s="83" t="s">
        <v>146</v>
      </c>
      <c r="B117" s="137" t="s">
        <v>124</v>
      </c>
      <c r="C117" s="139" t="s">
        <v>231</v>
      </c>
      <c r="D117" s="84">
        <f>D118</f>
        <v>415900</v>
      </c>
      <c r="E117" s="84">
        <f>E118</f>
        <v>27290</v>
      </c>
      <c r="F117" s="84">
        <f t="shared" si="16"/>
        <v>388610</v>
      </c>
    </row>
    <row r="118" spans="1:6" ht="34.15" customHeight="1" x14ac:dyDescent="0.2">
      <c r="A118" s="83" t="s">
        <v>148</v>
      </c>
      <c r="B118" s="137" t="s">
        <v>124</v>
      </c>
      <c r="C118" s="139" t="s">
        <v>232</v>
      </c>
      <c r="D118" s="84">
        <f>D119+D120</f>
        <v>415900</v>
      </c>
      <c r="E118" s="84">
        <f>E119+E120</f>
        <v>27290</v>
      </c>
      <c r="F118" s="84">
        <f t="shared" si="16"/>
        <v>388610</v>
      </c>
    </row>
    <row r="119" spans="1:6" ht="34.15" customHeight="1" x14ac:dyDescent="0.2">
      <c r="A119" s="83" t="s">
        <v>150</v>
      </c>
      <c r="B119" s="137" t="s">
        <v>124</v>
      </c>
      <c r="C119" s="139" t="s">
        <v>787</v>
      </c>
      <c r="D119" s="149">
        <v>18360</v>
      </c>
      <c r="E119" s="84">
        <v>12240</v>
      </c>
      <c r="F119" s="84">
        <f>D119-E119</f>
        <v>6120</v>
      </c>
    </row>
    <row r="120" spans="1:6" ht="14.45" customHeight="1" x14ac:dyDescent="0.2">
      <c r="A120" s="83" t="s">
        <v>152</v>
      </c>
      <c r="B120" s="137" t="s">
        <v>124</v>
      </c>
      <c r="C120" s="139" t="s">
        <v>233</v>
      </c>
      <c r="D120" s="144">
        <v>397540</v>
      </c>
      <c r="E120" s="84">
        <v>15050</v>
      </c>
      <c r="F120" s="84">
        <f t="shared" si="16"/>
        <v>382490</v>
      </c>
    </row>
    <row r="121" spans="1:6" ht="42.6" customHeight="1" x14ac:dyDescent="0.2">
      <c r="A121" s="79" t="s">
        <v>652</v>
      </c>
      <c r="B121" s="80" t="s">
        <v>124</v>
      </c>
      <c r="C121" s="81" t="s">
        <v>645</v>
      </c>
      <c r="D121" s="143">
        <f>D122+D125</f>
        <v>1036609.5</v>
      </c>
      <c r="E121" s="143">
        <f>E122+E125</f>
        <v>829137.08</v>
      </c>
      <c r="F121" s="143">
        <f t="shared" si="16"/>
        <v>207472.42000000004</v>
      </c>
    </row>
    <row r="122" spans="1:6" ht="72.75" customHeight="1" x14ac:dyDescent="0.2">
      <c r="A122" s="83" t="s">
        <v>128</v>
      </c>
      <c r="B122" s="137" t="s">
        <v>124</v>
      </c>
      <c r="C122" s="139" t="s">
        <v>644</v>
      </c>
      <c r="D122" s="84">
        <f>D123</f>
        <v>30000</v>
      </c>
      <c r="E122" s="84">
        <f>E123</f>
        <v>0</v>
      </c>
      <c r="F122" s="84">
        <f t="shared" si="16"/>
        <v>30000</v>
      </c>
    </row>
    <row r="123" spans="1:6" ht="23.45" customHeight="1" x14ac:dyDescent="0.2">
      <c r="A123" s="83" t="s">
        <v>138</v>
      </c>
      <c r="B123" s="137" t="s">
        <v>124</v>
      </c>
      <c r="C123" s="139" t="s">
        <v>643</v>
      </c>
      <c r="D123" s="84">
        <f>D124</f>
        <v>30000</v>
      </c>
      <c r="E123" s="84">
        <f>E124</f>
        <v>0</v>
      </c>
      <c r="F123" s="84">
        <f t="shared" si="16"/>
        <v>30000</v>
      </c>
    </row>
    <row r="124" spans="1:6" ht="60" customHeight="1" x14ac:dyDescent="0.2">
      <c r="A124" s="83" t="s">
        <v>220</v>
      </c>
      <c r="B124" s="137" t="s">
        <v>124</v>
      </c>
      <c r="C124" s="139" t="s">
        <v>642</v>
      </c>
      <c r="D124" s="84">
        <v>30000</v>
      </c>
      <c r="E124" s="84">
        <v>0</v>
      </c>
      <c r="F124" s="84">
        <f>D124-E124</f>
        <v>30000</v>
      </c>
    </row>
    <row r="125" spans="1:6" ht="26.45" customHeight="1" x14ac:dyDescent="0.2">
      <c r="A125" s="83" t="s">
        <v>146</v>
      </c>
      <c r="B125" s="137" t="s">
        <v>124</v>
      </c>
      <c r="C125" s="139" t="s">
        <v>641</v>
      </c>
      <c r="D125" s="84">
        <f>D126</f>
        <v>1006609.5</v>
      </c>
      <c r="E125" s="84">
        <f>E126</f>
        <v>829137.08</v>
      </c>
      <c r="F125" s="84">
        <f t="shared" ref="F125:F127" si="20">D125-E125</f>
        <v>177472.42000000004</v>
      </c>
    </row>
    <row r="126" spans="1:6" ht="33" customHeight="1" x14ac:dyDescent="0.2">
      <c r="A126" s="83" t="s">
        <v>148</v>
      </c>
      <c r="B126" s="137" t="s">
        <v>124</v>
      </c>
      <c r="C126" s="139" t="s">
        <v>640</v>
      </c>
      <c r="D126" s="84">
        <f>D127</f>
        <v>1006609.5</v>
      </c>
      <c r="E126" s="84">
        <f>E127</f>
        <v>829137.08</v>
      </c>
      <c r="F126" s="84">
        <f t="shared" si="20"/>
        <v>177472.42000000004</v>
      </c>
    </row>
    <row r="127" spans="1:6" ht="16.149999999999999" customHeight="1" x14ac:dyDescent="0.2">
      <c r="A127" s="83" t="s">
        <v>152</v>
      </c>
      <c r="B127" s="137" t="s">
        <v>124</v>
      </c>
      <c r="C127" s="139" t="s">
        <v>639</v>
      </c>
      <c r="D127" s="84">
        <v>1006609.5</v>
      </c>
      <c r="E127" s="84">
        <v>829137.08</v>
      </c>
      <c r="F127" s="84">
        <f t="shared" si="20"/>
        <v>177472.42000000004</v>
      </c>
    </row>
    <row r="128" spans="1:6" ht="36.6" customHeight="1" x14ac:dyDescent="0.2">
      <c r="A128" s="79" t="s">
        <v>234</v>
      </c>
      <c r="B128" s="80" t="s">
        <v>124</v>
      </c>
      <c r="C128" s="81" t="s">
        <v>235</v>
      </c>
      <c r="D128" s="143">
        <f t="shared" ref="D128:E130" si="21">D129</f>
        <v>150000</v>
      </c>
      <c r="E128" s="143">
        <f t="shared" si="21"/>
        <v>90000</v>
      </c>
      <c r="F128" s="143">
        <f t="shared" si="16"/>
        <v>60000</v>
      </c>
    </row>
    <row r="129" spans="1:7" ht="69.75" customHeight="1" x14ac:dyDescent="0.2">
      <c r="A129" s="83" t="s">
        <v>128</v>
      </c>
      <c r="B129" s="137" t="s">
        <v>124</v>
      </c>
      <c r="C129" s="139" t="s">
        <v>236</v>
      </c>
      <c r="D129" s="84">
        <f t="shared" si="21"/>
        <v>150000</v>
      </c>
      <c r="E129" s="84">
        <f t="shared" si="21"/>
        <v>90000</v>
      </c>
      <c r="F129" s="84">
        <f t="shared" si="16"/>
        <v>60000</v>
      </c>
    </row>
    <row r="130" spans="1:7" ht="25.5" customHeight="1" x14ac:dyDescent="0.2">
      <c r="A130" s="83" t="s">
        <v>138</v>
      </c>
      <c r="B130" s="137" t="s">
        <v>124</v>
      </c>
      <c r="C130" s="139" t="s">
        <v>237</v>
      </c>
      <c r="D130" s="84">
        <f t="shared" si="21"/>
        <v>150000</v>
      </c>
      <c r="E130" s="84">
        <f t="shared" si="21"/>
        <v>90000</v>
      </c>
      <c r="F130" s="84">
        <f t="shared" si="16"/>
        <v>60000</v>
      </c>
    </row>
    <row r="131" spans="1:7" ht="64.5" customHeight="1" x14ac:dyDescent="0.2">
      <c r="A131" s="83" t="s">
        <v>220</v>
      </c>
      <c r="B131" s="137" t="s">
        <v>124</v>
      </c>
      <c r="C131" s="139" t="s">
        <v>238</v>
      </c>
      <c r="D131" s="84">
        <v>150000</v>
      </c>
      <c r="E131" s="84">
        <v>90000</v>
      </c>
      <c r="F131" s="84">
        <f t="shared" si="16"/>
        <v>60000</v>
      </c>
    </row>
    <row r="132" spans="1:7" x14ac:dyDescent="0.2">
      <c r="A132" s="79" t="s">
        <v>239</v>
      </c>
      <c r="B132" s="80" t="s">
        <v>124</v>
      </c>
      <c r="C132" s="81" t="s">
        <v>240</v>
      </c>
      <c r="D132" s="143">
        <f>D133+D137+D141</f>
        <v>86342501.210000008</v>
      </c>
      <c r="E132" s="143">
        <f>E133+E137+E141</f>
        <v>56312764.639999993</v>
      </c>
      <c r="F132" s="143">
        <f>D132-E132</f>
        <v>30029736.570000015</v>
      </c>
    </row>
    <row r="133" spans="1:7" ht="67.5" x14ac:dyDescent="0.2">
      <c r="A133" s="83" t="s">
        <v>128</v>
      </c>
      <c r="B133" s="137" t="s">
        <v>124</v>
      </c>
      <c r="C133" s="139" t="s">
        <v>899</v>
      </c>
      <c r="D133" s="84">
        <f>D134</f>
        <v>637500</v>
      </c>
      <c r="E133" s="84">
        <f>E134</f>
        <v>0</v>
      </c>
      <c r="F133" s="84">
        <f>D133-E133</f>
        <v>637500</v>
      </c>
    </row>
    <row r="134" spans="1:7" ht="22.5" x14ac:dyDescent="0.2">
      <c r="A134" s="83" t="s">
        <v>130</v>
      </c>
      <c r="B134" s="137" t="s">
        <v>124</v>
      </c>
      <c r="C134" s="139" t="s">
        <v>898</v>
      </c>
      <c r="D134" s="84">
        <f>D135+D136</f>
        <v>637500</v>
      </c>
      <c r="E134" s="84">
        <f t="shared" ref="E134:F134" si="22">E135+E136</f>
        <v>0</v>
      </c>
      <c r="F134" s="84">
        <f t="shared" si="22"/>
        <v>637500</v>
      </c>
    </row>
    <row r="135" spans="1:7" x14ac:dyDescent="0.2">
      <c r="A135" s="83" t="s">
        <v>132</v>
      </c>
      <c r="B135" s="137" t="s">
        <v>124</v>
      </c>
      <c r="C135" s="139" t="s">
        <v>897</v>
      </c>
      <c r="D135" s="84">
        <f>D156</f>
        <v>489631.32</v>
      </c>
      <c r="E135" s="84">
        <f t="shared" ref="E135:F135" si="23">E156</f>
        <v>0</v>
      </c>
      <c r="F135" s="84">
        <f t="shared" si="23"/>
        <v>489631.32</v>
      </c>
    </row>
    <row r="136" spans="1:7" ht="45" x14ac:dyDescent="0.2">
      <c r="A136" s="83" t="s">
        <v>136</v>
      </c>
      <c r="B136" s="137" t="s">
        <v>124</v>
      </c>
      <c r="C136" s="139" t="s">
        <v>896</v>
      </c>
      <c r="D136" s="84">
        <f>D157</f>
        <v>147868.68</v>
      </c>
      <c r="E136" s="84">
        <f t="shared" ref="E136:F136" si="24">E157</f>
        <v>0</v>
      </c>
      <c r="F136" s="84">
        <f t="shared" si="24"/>
        <v>147868.68</v>
      </c>
    </row>
    <row r="137" spans="1:7" ht="25.15" customHeight="1" x14ac:dyDescent="0.2">
      <c r="A137" s="83" t="s">
        <v>146</v>
      </c>
      <c r="B137" s="137" t="s">
        <v>124</v>
      </c>
      <c r="C137" s="139" t="s">
        <v>241</v>
      </c>
      <c r="D137" s="84">
        <f>D158+D165+D170+D147</f>
        <v>85343801.210000008</v>
      </c>
      <c r="E137" s="84">
        <f>E158+E165+E170+E147</f>
        <v>56175804.639999993</v>
      </c>
      <c r="F137" s="84">
        <f t="shared" si="16"/>
        <v>29167996.570000015</v>
      </c>
    </row>
    <row r="138" spans="1:7" ht="33" customHeight="1" x14ac:dyDescent="0.2">
      <c r="A138" s="83" t="s">
        <v>148</v>
      </c>
      <c r="B138" s="137" t="s">
        <v>124</v>
      </c>
      <c r="C138" s="139" t="s">
        <v>242</v>
      </c>
      <c r="D138" s="84">
        <f>D159+D166+D171+D148</f>
        <v>85343801.210000008</v>
      </c>
      <c r="E138" s="84">
        <f>E159+E166+E171+E148</f>
        <v>56175804.639999993</v>
      </c>
      <c r="F138" s="84">
        <f t="shared" si="16"/>
        <v>29167996.570000015</v>
      </c>
    </row>
    <row r="139" spans="1:7" ht="35.25" customHeight="1" x14ac:dyDescent="0.2">
      <c r="A139" s="83" t="s">
        <v>818</v>
      </c>
      <c r="B139" s="137" t="s">
        <v>124</v>
      </c>
      <c r="C139" s="139" t="s">
        <v>830</v>
      </c>
      <c r="D139" s="84">
        <f>D167</f>
        <v>61242494.060000002</v>
      </c>
      <c r="E139" s="84">
        <f>E167</f>
        <v>39858792.159999996</v>
      </c>
      <c r="F139" s="84">
        <f t="shared" si="16"/>
        <v>21383701.900000006</v>
      </c>
    </row>
    <row r="140" spans="1:7" ht="16.149999999999999" customHeight="1" x14ac:dyDescent="0.2">
      <c r="A140" s="83" t="s">
        <v>152</v>
      </c>
      <c r="B140" s="137" t="s">
        <v>124</v>
      </c>
      <c r="C140" s="139" t="s">
        <v>243</v>
      </c>
      <c r="D140" s="84">
        <f>D149+D160+D168+D172</f>
        <v>24101307.149999999</v>
      </c>
      <c r="E140" s="84">
        <f>E160+E168+E172+E149</f>
        <v>16317012.48</v>
      </c>
      <c r="F140" s="84">
        <f t="shared" si="16"/>
        <v>7784294.6699999981</v>
      </c>
    </row>
    <row r="141" spans="1:7" ht="18.600000000000001" customHeight="1" x14ac:dyDescent="0.2">
      <c r="A141" s="83" t="s">
        <v>154</v>
      </c>
      <c r="B141" s="137" t="s">
        <v>124</v>
      </c>
      <c r="C141" s="139" t="s">
        <v>247</v>
      </c>
      <c r="D141" s="84">
        <f>D142+D145</f>
        <v>361200</v>
      </c>
      <c r="E141" s="84">
        <f>E142+E145</f>
        <v>136960</v>
      </c>
      <c r="F141" s="84">
        <f t="shared" si="16"/>
        <v>224240</v>
      </c>
    </row>
    <row r="142" spans="1:7" ht="58.5" customHeight="1" x14ac:dyDescent="0.2">
      <c r="A142" s="83" t="s">
        <v>248</v>
      </c>
      <c r="B142" s="137" t="s">
        <v>124</v>
      </c>
      <c r="C142" s="139" t="s">
        <v>249</v>
      </c>
      <c r="D142" s="84">
        <f>D151+D174</f>
        <v>347700</v>
      </c>
      <c r="E142" s="84">
        <f>E151+E174</f>
        <v>136960</v>
      </c>
      <c r="F142" s="84">
        <f t="shared" si="16"/>
        <v>210740</v>
      </c>
    </row>
    <row r="143" spans="1:7" ht="57" customHeight="1" x14ac:dyDescent="0.2">
      <c r="A143" s="83" t="s">
        <v>250</v>
      </c>
      <c r="B143" s="137" t="s">
        <v>124</v>
      </c>
      <c r="C143" s="139" t="s">
        <v>251</v>
      </c>
      <c r="D143" s="84">
        <f>D175</f>
        <v>192000</v>
      </c>
      <c r="E143" s="84">
        <f>E175</f>
        <v>15160</v>
      </c>
      <c r="F143" s="84">
        <f t="shared" si="16"/>
        <v>176840</v>
      </c>
      <c r="G143" s="86"/>
    </row>
    <row r="144" spans="1:7" ht="62.25" customHeight="1" x14ac:dyDescent="0.2">
      <c r="A144" s="83" t="s">
        <v>252</v>
      </c>
      <c r="B144" s="137" t="s">
        <v>124</v>
      </c>
      <c r="C144" s="139" t="s">
        <v>253</v>
      </c>
      <c r="D144" s="84">
        <f>D152</f>
        <v>155700</v>
      </c>
      <c r="E144" s="84">
        <f>E152</f>
        <v>121800</v>
      </c>
      <c r="F144" s="84">
        <f t="shared" si="16"/>
        <v>33900</v>
      </c>
    </row>
    <row r="145" spans="1:6" ht="18.75" customHeight="1" x14ac:dyDescent="0.2">
      <c r="A145" s="83" t="s">
        <v>154</v>
      </c>
      <c r="B145" s="179" t="s">
        <v>124</v>
      </c>
      <c r="C145" s="180" t="s">
        <v>989</v>
      </c>
      <c r="D145" s="84">
        <f>D161</f>
        <v>13500</v>
      </c>
      <c r="E145" s="84">
        <f>E161</f>
        <v>0</v>
      </c>
      <c r="F145" s="84">
        <f>D161-E161</f>
        <v>13500</v>
      </c>
    </row>
    <row r="146" spans="1:6" x14ac:dyDescent="0.2">
      <c r="A146" s="79" t="s">
        <v>254</v>
      </c>
      <c r="B146" s="80" t="s">
        <v>124</v>
      </c>
      <c r="C146" s="81" t="s">
        <v>255</v>
      </c>
      <c r="D146" s="143">
        <f>D147+D150</f>
        <v>164744</v>
      </c>
      <c r="E146" s="143">
        <f>E147+E150</f>
        <v>130844</v>
      </c>
      <c r="F146" s="143">
        <f t="shared" si="16"/>
        <v>33900</v>
      </c>
    </row>
    <row r="147" spans="1:6" ht="27" customHeight="1" x14ac:dyDescent="0.2">
      <c r="A147" s="83" t="s">
        <v>146</v>
      </c>
      <c r="B147" s="137" t="s">
        <v>124</v>
      </c>
      <c r="C147" s="139" t="s">
        <v>788</v>
      </c>
      <c r="D147" s="84">
        <f>D148</f>
        <v>9044</v>
      </c>
      <c r="E147" s="84">
        <f>E148</f>
        <v>9044</v>
      </c>
      <c r="F147" s="84">
        <f>D147-E147</f>
        <v>0</v>
      </c>
    </row>
    <row r="148" spans="1:6" ht="33.75" x14ac:dyDescent="0.2">
      <c r="A148" s="83" t="s">
        <v>148</v>
      </c>
      <c r="B148" s="137" t="s">
        <v>124</v>
      </c>
      <c r="C148" s="139" t="s">
        <v>789</v>
      </c>
      <c r="D148" s="84">
        <f>D149</f>
        <v>9044</v>
      </c>
      <c r="E148" s="84">
        <f>E149</f>
        <v>9044</v>
      </c>
      <c r="F148" s="84">
        <f>D148-E148</f>
        <v>0</v>
      </c>
    </row>
    <row r="149" spans="1:6" x14ac:dyDescent="0.2">
      <c r="A149" s="83" t="s">
        <v>152</v>
      </c>
      <c r="B149" s="137" t="s">
        <v>124</v>
      </c>
      <c r="C149" s="139" t="s">
        <v>790</v>
      </c>
      <c r="D149" s="84">
        <v>9044</v>
      </c>
      <c r="E149" s="84">
        <v>9044</v>
      </c>
      <c r="F149" s="84">
        <f>D149-E149</f>
        <v>0</v>
      </c>
    </row>
    <row r="150" spans="1:6" ht="19.899999999999999" customHeight="1" x14ac:dyDescent="0.2">
      <c r="A150" s="83" t="s">
        <v>154</v>
      </c>
      <c r="B150" s="137" t="s">
        <v>124</v>
      </c>
      <c r="C150" s="139" t="s">
        <v>256</v>
      </c>
      <c r="D150" s="84">
        <f t="shared" ref="D150:E151" si="25">D151</f>
        <v>155700</v>
      </c>
      <c r="E150" s="84">
        <f t="shared" si="25"/>
        <v>121800</v>
      </c>
      <c r="F150" s="84">
        <f t="shared" si="16"/>
        <v>33900</v>
      </c>
    </row>
    <row r="151" spans="1:6" ht="52.5" customHeight="1" x14ac:dyDescent="0.2">
      <c r="A151" s="83" t="s">
        <v>248</v>
      </c>
      <c r="B151" s="137" t="s">
        <v>124</v>
      </c>
      <c r="C151" s="139" t="s">
        <v>257</v>
      </c>
      <c r="D151" s="84">
        <f t="shared" si="25"/>
        <v>155700</v>
      </c>
      <c r="E151" s="84">
        <f t="shared" si="25"/>
        <v>121800</v>
      </c>
      <c r="F151" s="84">
        <f t="shared" si="16"/>
        <v>33900</v>
      </c>
    </row>
    <row r="152" spans="1:6" ht="65.25" customHeight="1" x14ac:dyDescent="0.2">
      <c r="A152" s="83" t="s">
        <v>252</v>
      </c>
      <c r="B152" s="137" t="s">
        <v>124</v>
      </c>
      <c r="C152" s="139" t="s">
        <v>258</v>
      </c>
      <c r="D152" s="84">
        <v>155700</v>
      </c>
      <c r="E152" s="84">
        <v>121800</v>
      </c>
      <c r="F152" s="84">
        <f t="shared" si="16"/>
        <v>33900</v>
      </c>
    </row>
    <row r="153" spans="1:6" ht="19.149999999999999" customHeight="1" x14ac:dyDescent="0.2">
      <c r="A153" s="79" t="s">
        <v>259</v>
      </c>
      <c r="B153" s="80" t="s">
        <v>124</v>
      </c>
      <c r="C153" s="81" t="s">
        <v>260</v>
      </c>
      <c r="D153" s="143">
        <f>D154+D158+D161</f>
        <v>9935782.2599999998</v>
      </c>
      <c r="E153" s="143">
        <f>E154+E158+E161</f>
        <v>5429451.5700000003</v>
      </c>
      <c r="F153" s="143">
        <f>D153-E153</f>
        <v>4506330.6899999995</v>
      </c>
    </row>
    <row r="154" spans="1:6" ht="59.25" customHeight="1" x14ac:dyDescent="0.2">
      <c r="A154" s="83" t="s">
        <v>128</v>
      </c>
      <c r="B154" s="137" t="s">
        <v>124</v>
      </c>
      <c r="C154" s="139" t="s">
        <v>892</v>
      </c>
      <c r="D154" s="84">
        <f>D155</f>
        <v>637500</v>
      </c>
      <c r="E154" s="84">
        <f>E155</f>
        <v>0</v>
      </c>
      <c r="F154" s="84">
        <f>D154-E154</f>
        <v>637500</v>
      </c>
    </row>
    <row r="155" spans="1:6" ht="22.5" x14ac:dyDescent="0.2">
      <c r="A155" s="83" t="s">
        <v>130</v>
      </c>
      <c r="B155" s="137" t="s">
        <v>124</v>
      </c>
      <c r="C155" s="139" t="s">
        <v>893</v>
      </c>
      <c r="D155" s="84">
        <f>D156+D157</f>
        <v>637500</v>
      </c>
      <c r="E155" s="84">
        <f>E156+E157</f>
        <v>0</v>
      </c>
      <c r="F155" s="84">
        <f>D155-E155</f>
        <v>637500</v>
      </c>
    </row>
    <row r="156" spans="1:6" ht="19.149999999999999" customHeight="1" x14ac:dyDescent="0.2">
      <c r="A156" s="83" t="s">
        <v>132</v>
      </c>
      <c r="B156" s="137" t="s">
        <v>124</v>
      </c>
      <c r="C156" s="139" t="s">
        <v>894</v>
      </c>
      <c r="D156" s="84">
        <v>489631.32</v>
      </c>
      <c r="E156" s="84">
        <v>0</v>
      </c>
      <c r="F156" s="84">
        <f>D156-E156</f>
        <v>489631.32</v>
      </c>
    </row>
    <row r="157" spans="1:6" ht="45" x14ac:dyDescent="0.2">
      <c r="A157" s="83" t="s">
        <v>136</v>
      </c>
      <c r="B157" s="137" t="s">
        <v>124</v>
      </c>
      <c r="C157" s="139" t="s">
        <v>895</v>
      </c>
      <c r="D157" s="84">
        <v>147868.68</v>
      </c>
      <c r="E157" s="84">
        <v>0</v>
      </c>
      <c r="F157" s="84">
        <f>D157-E157</f>
        <v>147868.68</v>
      </c>
    </row>
    <row r="158" spans="1:6" ht="23.45" customHeight="1" x14ac:dyDescent="0.2">
      <c r="A158" s="83" t="s">
        <v>146</v>
      </c>
      <c r="B158" s="137" t="s">
        <v>124</v>
      </c>
      <c r="C158" s="139" t="s">
        <v>261</v>
      </c>
      <c r="D158" s="84">
        <f t="shared" ref="D158:E159" si="26">D159</f>
        <v>9284782.2599999998</v>
      </c>
      <c r="E158" s="84">
        <f t="shared" si="26"/>
        <v>5429451.5700000003</v>
      </c>
      <c r="F158" s="84">
        <f t="shared" si="16"/>
        <v>3855330.6899999995</v>
      </c>
    </row>
    <row r="159" spans="1:6" ht="33" customHeight="1" x14ac:dyDescent="0.2">
      <c r="A159" s="83" t="s">
        <v>148</v>
      </c>
      <c r="B159" s="137" t="s">
        <v>124</v>
      </c>
      <c r="C159" s="139" t="s">
        <v>262</v>
      </c>
      <c r="D159" s="84">
        <f t="shared" si="26"/>
        <v>9284782.2599999998</v>
      </c>
      <c r="E159" s="84">
        <f t="shared" si="26"/>
        <v>5429451.5700000003</v>
      </c>
      <c r="F159" s="84">
        <f t="shared" si="16"/>
        <v>3855330.6899999995</v>
      </c>
    </row>
    <row r="160" spans="1:6" ht="14.45" customHeight="1" x14ac:dyDescent="0.2">
      <c r="A160" s="83" t="s">
        <v>152</v>
      </c>
      <c r="B160" s="137" t="s">
        <v>124</v>
      </c>
      <c r="C160" s="139" t="s">
        <v>263</v>
      </c>
      <c r="D160" s="84">
        <v>9284782.2599999998</v>
      </c>
      <c r="E160" s="84">
        <v>5429451.5700000003</v>
      </c>
      <c r="F160" s="84">
        <f t="shared" si="16"/>
        <v>3855330.6899999995</v>
      </c>
    </row>
    <row r="161" spans="1:6" ht="14.45" customHeight="1" x14ac:dyDescent="0.2">
      <c r="A161" s="83" t="s">
        <v>154</v>
      </c>
      <c r="B161" s="175" t="s">
        <v>124</v>
      </c>
      <c r="C161" s="176" t="s">
        <v>986</v>
      </c>
      <c r="D161" s="84">
        <f>D162</f>
        <v>13500</v>
      </c>
      <c r="E161" s="84">
        <f>E162</f>
        <v>0</v>
      </c>
      <c r="F161" s="84">
        <f>D161-E161</f>
        <v>13500</v>
      </c>
    </row>
    <row r="162" spans="1:6" ht="14.45" customHeight="1" x14ac:dyDescent="0.2">
      <c r="A162" s="83" t="s">
        <v>160</v>
      </c>
      <c r="B162" s="175" t="s">
        <v>124</v>
      </c>
      <c r="C162" s="176" t="s">
        <v>987</v>
      </c>
      <c r="D162" s="84">
        <f>D163</f>
        <v>13500</v>
      </c>
      <c r="E162" s="84">
        <f>E163</f>
        <v>0</v>
      </c>
      <c r="F162" s="84">
        <f>D162-E162</f>
        <v>13500</v>
      </c>
    </row>
    <row r="163" spans="1:6" ht="14.45" customHeight="1" x14ac:dyDescent="0.2">
      <c r="A163" s="83" t="s">
        <v>164</v>
      </c>
      <c r="B163" s="175" t="s">
        <v>124</v>
      </c>
      <c r="C163" s="176" t="s">
        <v>988</v>
      </c>
      <c r="D163" s="84">
        <v>13500</v>
      </c>
      <c r="E163" s="84">
        <v>0</v>
      </c>
      <c r="F163" s="84">
        <f>D163-E163</f>
        <v>13500</v>
      </c>
    </row>
    <row r="164" spans="1:6" ht="14.45" customHeight="1" x14ac:dyDescent="0.2">
      <c r="A164" s="79" t="s">
        <v>264</v>
      </c>
      <c r="B164" s="80" t="s">
        <v>124</v>
      </c>
      <c r="C164" s="81" t="s">
        <v>265</v>
      </c>
      <c r="D164" s="143">
        <f t="shared" ref="D164:E165" si="27">D165</f>
        <v>73914741.070000008</v>
      </c>
      <c r="E164" s="143">
        <f t="shared" si="27"/>
        <v>50522380.929999992</v>
      </c>
      <c r="F164" s="143">
        <f t="shared" ref="F164:F244" si="28">D164-E164</f>
        <v>23392360.140000015</v>
      </c>
    </row>
    <row r="165" spans="1:6" ht="24" customHeight="1" x14ac:dyDescent="0.2">
      <c r="A165" s="83" t="s">
        <v>146</v>
      </c>
      <c r="B165" s="137" t="s">
        <v>124</v>
      </c>
      <c r="C165" s="139" t="s">
        <v>266</v>
      </c>
      <c r="D165" s="84">
        <f t="shared" si="27"/>
        <v>73914741.070000008</v>
      </c>
      <c r="E165" s="84">
        <f t="shared" si="27"/>
        <v>50522380.929999992</v>
      </c>
      <c r="F165" s="84">
        <f t="shared" si="28"/>
        <v>23392360.140000015</v>
      </c>
    </row>
    <row r="166" spans="1:6" ht="39" customHeight="1" x14ac:dyDescent="0.2">
      <c r="A166" s="83" t="s">
        <v>148</v>
      </c>
      <c r="B166" s="137" t="s">
        <v>124</v>
      </c>
      <c r="C166" s="139" t="s">
        <v>267</v>
      </c>
      <c r="D166" s="84">
        <f>D167+D168</f>
        <v>73914741.070000008</v>
      </c>
      <c r="E166" s="84">
        <f>E167+E168</f>
        <v>50522380.929999992</v>
      </c>
      <c r="F166" s="84">
        <f>F167+F168</f>
        <v>23392360.140000008</v>
      </c>
    </row>
    <row r="167" spans="1:6" ht="33.75" x14ac:dyDescent="0.2">
      <c r="A167" s="83" t="s">
        <v>818</v>
      </c>
      <c r="B167" s="137" t="s">
        <v>124</v>
      </c>
      <c r="C167" s="139" t="s">
        <v>817</v>
      </c>
      <c r="D167" s="84">
        <v>61242494.060000002</v>
      </c>
      <c r="E167" s="144">
        <v>39858792.159999996</v>
      </c>
      <c r="F167" s="84">
        <f t="shared" ref="F167" si="29">D167-E167</f>
        <v>21383701.900000006</v>
      </c>
    </row>
    <row r="168" spans="1:6" ht="15.6" customHeight="1" x14ac:dyDescent="0.2">
      <c r="A168" s="83" t="s">
        <v>152</v>
      </c>
      <c r="B168" s="137" t="s">
        <v>124</v>
      </c>
      <c r="C168" s="139" t="s">
        <v>268</v>
      </c>
      <c r="D168" s="84">
        <v>12672247.01</v>
      </c>
      <c r="E168" s="144">
        <v>10663588.77</v>
      </c>
      <c r="F168" s="84">
        <f t="shared" si="28"/>
        <v>2008658.2400000002</v>
      </c>
    </row>
    <row r="169" spans="1:6" ht="22.9" customHeight="1" x14ac:dyDescent="0.2">
      <c r="A169" s="79" t="s">
        <v>269</v>
      </c>
      <c r="B169" s="80" t="s">
        <v>124</v>
      </c>
      <c r="C169" s="81" t="s">
        <v>270</v>
      </c>
      <c r="D169" s="143">
        <f>D170+D173</f>
        <v>2327233.88</v>
      </c>
      <c r="E169" s="143">
        <f>E170+E173</f>
        <v>230088.14</v>
      </c>
      <c r="F169" s="143">
        <f t="shared" si="28"/>
        <v>2097145.7399999998</v>
      </c>
    </row>
    <row r="170" spans="1:6" ht="25.15" customHeight="1" x14ac:dyDescent="0.2">
      <c r="A170" s="83" t="s">
        <v>146</v>
      </c>
      <c r="B170" s="137" t="s">
        <v>124</v>
      </c>
      <c r="C170" s="139" t="s">
        <v>271</v>
      </c>
      <c r="D170" s="84">
        <f>D171</f>
        <v>2135233.88</v>
      </c>
      <c r="E170" s="84">
        <f>E171</f>
        <v>214928.14</v>
      </c>
      <c r="F170" s="84">
        <f t="shared" si="28"/>
        <v>1920305.7399999998</v>
      </c>
    </row>
    <row r="171" spans="1:6" ht="35.450000000000003" customHeight="1" x14ac:dyDescent="0.2">
      <c r="A171" s="83" t="s">
        <v>148</v>
      </c>
      <c r="B171" s="137" t="s">
        <v>124</v>
      </c>
      <c r="C171" s="139" t="s">
        <v>272</v>
      </c>
      <c r="D171" s="84">
        <f>D172</f>
        <v>2135233.88</v>
      </c>
      <c r="E171" s="84">
        <f>E172</f>
        <v>214928.14</v>
      </c>
      <c r="F171" s="84">
        <f t="shared" si="28"/>
        <v>1920305.7399999998</v>
      </c>
    </row>
    <row r="172" spans="1:6" ht="19.149999999999999" customHeight="1" x14ac:dyDescent="0.2">
      <c r="A172" s="83" t="s">
        <v>152</v>
      </c>
      <c r="B172" s="137" t="s">
        <v>124</v>
      </c>
      <c r="C172" s="139" t="s">
        <v>550</v>
      </c>
      <c r="D172" s="84">
        <v>2135233.88</v>
      </c>
      <c r="E172" s="84">
        <v>214928.14</v>
      </c>
      <c r="F172" s="84">
        <f>D172-E172</f>
        <v>1920305.7399999998</v>
      </c>
    </row>
    <row r="173" spans="1:6" ht="18.600000000000001" customHeight="1" x14ac:dyDescent="0.2">
      <c r="A173" s="83" t="s">
        <v>154</v>
      </c>
      <c r="B173" s="137" t="s">
        <v>124</v>
      </c>
      <c r="C173" s="139" t="s">
        <v>273</v>
      </c>
      <c r="D173" s="84">
        <f>D174</f>
        <v>192000</v>
      </c>
      <c r="E173" s="84">
        <f>E174</f>
        <v>15160</v>
      </c>
      <c r="F173" s="84">
        <f t="shared" si="28"/>
        <v>176840</v>
      </c>
    </row>
    <row r="174" spans="1:6" ht="60.75" customHeight="1" x14ac:dyDescent="0.2">
      <c r="A174" s="83" t="s">
        <v>248</v>
      </c>
      <c r="B174" s="137" t="s">
        <v>124</v>
      </c>
      <c r="C174" s="139" t="s">
        <v>274</v>
      </c>
      <c r="D174" s="84">
        <f>D175</f>
        <v>192000</v>
      </c>
      <c r="E174" s="84">
        <f>E175</f>
        <v>15160</v>
      </c>
      <c r="F174" s="84">
        <f t="shared" si="28"/>
        <v>176840</v>
      </c>
    </row>
    <row r="175" spans="1:6" ht="63" customHeight="1" x14ac:dyDescent="0.2">
      <c r="A175" s="83" t="s">
        <v>250</v>
      </c>
      <c r="B175" s="137" t="s">
        <v>124</v>
      </c>
      <c r="C175" s="139" t="s">
        <v>275</v>
      </c>
      <c r="D175" s="84">
        <v>192000</v>
      </c>
      <c r="E175" s="84">
        <v>15160</v>
      </c>
      <c r="F175" s="84">
        <f t="shared" si="28"/>
        <v>176840</v>
      </c>
    </row>
    <row r="176" spans="1:6" ht="22.9" customHeight="1" x14ac:dyDescent="0.2">
      <c r="A176" s="79" t="s">
        <v>276</v>
      </c>
      <c r="B176" s="80" t="s">
        <v>124</v>
      </c>
      <c r="C176" s="81" t="s">
        <v>277</v>
      </c>
      <c r="D176" s="143">
        <f>D177+D181+D184+D188</f>
        <v>94388038.979999989</v>
      </c>
      <c r="E176" s="143">
        <f t="shared" ref="E176:F176" si="30">E177+E181+E184+E188</f>
        <v>76744324.900000006</v>
      </c>
      <c r="F176" s="143">
        <f t="shared" si="30"/>
        <v>17643714.079999991</v>
      </c>
    </row>
    <row r="177" spans="1:6" ht="24" customHeight="1" x14ac:dyDescent="0.2">
      <c r="A177" s="83" t="s">
        <v>146</v>
      </c>
      <c r="B177" s="137" t="s">
        <v>124</v>
      </c>
      <c r="C177" s="139" t="s">
        <v>278</v>
      </c>
      <c r="D177" s="84">
        <f>D192+D199+D207</f>
        <v>58534092.469999999</v>
      </c>
      <c r="E177" s="84">
        <f>E192+E199+E207</f>
        <v>46354923.090000004</v>
      </c>
      <c r="F177" s="84">
        <f t="shared" si="28"/>
        <v>12179169.379999995</v>
      </c>
    </row>
    <row r="178" spans="1:6" ht="33" customHeight="1" x14ac:dyDescent="0.2">
      <c r="A178" s="83" t="s">
        <v>148</v>
      </c>
      <c r="B178" s="137" t="s">
        <v>124</v>
      </c>
      <c r="C178" s="139" t="s">
        <v>279</v>
      </c>
      <c r="D178" s="84">
        <f>D179+D180</f>
        <v>22221982.07</v>
      </c>
      <c r="E178" s="84">
        <f>E179+E180</f>
        <v>17369085.890000001</v>
      </c>
      <c r="F178" s="84">
        <f t="shared" si="28"/>
        <v>4852896.18</v>
      </c>
    </row>
    <row r="179" spans="1:6" ht="13.15" customHeight="1" x14ac:dyDescent="0.2">
      <c r="A179" s="83" t="s">
        <v>152</v>
      </c>
      <c r="B179" s="137" t="s">
        <v>124</v>
      </c>
      <c r="C179" s="139" t="s">
        <v>280</v>
      </c>
      <c r="D179" s="84">
        <f>D194+D201</f>
        <v>5613891.0199999996</v>
      </c>
      <c r="E179" s="84">
        <f>E194+E201</f>
        <v>3060441.94</v>
      </c>
      <c r="F179" s="84">
        <f t="shared" si="28"/>
        <v>2553449.0799999996</v>
      </c>
    </row>
    <row r="180" spans="1:6" ht="15.6" customHeight="1" x14ac:dyDescent="0.2">
      <c r="A180" s="83" t="s">
        <v>651</v>
      </c>
      <c r="B180" s="137" t="s">
        <v>124</v>
      </c>
      <c r="C180" s="139" t="s">
        <v>649</v>
      </c>
      <c r="D180" s="84">
        <f>D202+D210</f>
        <v>16608091.050000001</v>
      </c>
      <c r="E180" s="84">
        <f>E202+E210</f>
        <v>14308643.949999999</v>
      </c>
      <c r="F180" s="84">
        <f>F202+F210</f>
        <v>2299447.1000000015</v>
      </c>
    </row>
    <row r="181" spans="1:6" ht="33.75" x14ac:dyDescent="0.2">
      <c r="A181" s="83" t="s">
        <v>281</v>
      </c>
      <c r="B181" s="137" t="s">
        <v>124</v>
      </c>
      <c r="C181" s="139" t="s">
        <v>903</v>
      </c>
      <c r="D181" s="84">
        <f>D182</f>
        <v>100000</v>
      </c>
      <c r="E181" s="84">
        <f>E182</f>
        <v>100000</v>
      </c>
      <c r="F181" s="84">
        <f>D181-E181</f>
        <v>0</v>
      </c>
    </row>
    <row r="182" spans="1:6" ht="15.6" customHeight="1" x14ac:dyDescent="0.2">
      <c r="A182" s="83" t="s">
        <v>282</v>
      </c>
      <c r="B182" s="137" t="s">
        <v>124</v>
      </c>
      <c r="C182" s="139" t="s">
        <v>904</v>
      </c>
      <c r="D182" s="84">
        <f>D183</f>
        <v>100000</v>
      </c>
      <c r="E182" s="84">
        <f>E183</f>
        <v>100000</v>
      </c>
      <c r="F182" s="84">
        <f>D182-E182</f>
        <v>0</v>
      </c>
    </row>
    <row r="183" spans="1:6" ht="39" customHeight="1" x14ac:dyDescent="0.2">
      <c r="A183" s="83" t="s">
        <v>283</v>
      </c>
      <c r="B183" s="137" t="s">
        <v>124</v>
      </c>
      <c r="C183" s="139" t="s">
        <v>905</v>
      </c>
      <c r="D183" s="84">
        <f>D205</f>
        <v>100000</v>
      </c>
      <c r="E183" s="84">
        <f>E205</f>
        <v>100000</v>
      </c>
      <c r="F183" s="84">
        <f>D183-E183</f>
        <v>0</v>
      </c>
    </row>
    <row r="184" spans="1:6" ht="34.9" customHeight="1" x14ac:dyDescent="0.2">
      <c r="A184" s="83" t="s">
        <v>244</v>
      </c>
      <c r="B184" s="137" t="s">
        <v>124</v>
      </c>
      <c r="C184" s="139" t="s">
        <v>284</v>
      </c>
      <c r="D184" s="84">
        <f>D185</f>
        <v>35572746.509999998</v>
      </c>
      <c r="E184" s="84">
        <f>E185</f>
        <v>30108201.810000002</v>
      </c>
      <c r="F184" s="84">
        <f t="shared" si="28"/>
        <v>5464544.6999999955</v>
      </c>
    </row>
    <row r="185" spans="1:6" ht="13.9" customHeight="1" x14ac:dyDescent="0.2">
      <c r="A185" s="83" t="s">
        <v>245</v>
      </c>
      <c r="B185" s="137" t="s">
        <v>124</v>
      </c>
      <c r="C185" s="139" t="s">
        <v>285</v>
      </c>
      <c r="D185" s="84">
        <f>D186+D187</f>
        <v>35572746.509999998</v>
      </c>
      <c r="E185" s="84">
        <f>E186+E187</f>
        <v>30108201.810000002</v>
      </c>
      <c r="F185" s="84">
        <f t="shared" si="28"/>
        <v>5464544.6999999955</v>
      </c>
    </row>
    <row r="186" spans="1:6" ht="58.9" customHeight="1" x14ac:dyDescent="0.2">
      <c r="A186" s="83" t="s">
        <v>286</v>
      </c>
      <c r="B186" s="137" t="s">
        <v>124</v>
      </c>
      <c r="C186" s="139" t="s">
        <v>287</v>
      </c>
      <c r="D186" s="84">
        <f>D214</f>
        <v>33549687.620000001</v>
      </c>
      <c r="E186" s="84">
        <f>E214</f>
        <v>28775863.420000002</v>
      </c>
      <c r="F186" s="84">
        <f t="shared" si="28"/>
        <v>4773824.1999999993</v>
      </c>
    </row>
    <row r="187" spans="1:6" ht="23.45" customHeight="1" x14ac:dyDescent="0.2">
      <c r="A187" s="83" t="s">
        <v>246</v>
      </c>
      <c r="B187" s="137" t="s">
        <v>124</v>
      </c>
      <c r="C187" s="139" t="s">
        <v>288</v>
      </c>
      <c r="D187" s="84">
        <f>D215</f>
        <v>2023058.89</v>
      </c>
      <c r="E187" s="84">
        <f>E215</f>
        <v>1332338.3899999999</v>
      </c>
      <c r="F187" s="84">
        <f t="shared" si="28"/>
        <v>690720.5</v>
      </c>
    </row>
    <row r="188" spans="1:6" x14ac:dyDescent="0.2">
      <c r="A188" s="83" t="s">
        <v>154</v>
      </c>
      <c r="B188" s="137" t="s">
        <v>124</v>
      </c>
      <c r="C188" s="139" t="s">
        <v>827</v>
      </c>
      <c r="D188" s="84">
        <f>D195</f>
        <v>181200</v>
      </c>
      <c r="E188" s="84">
        <f t="shared" ref="E188:F188" si="31">E195</f>
        <v>181200</v>
      </c>
      <c r="F188" s="84">
        <f t="shared" si="31"/>
        <v>0</v>
      </c>
    </row>
    <row r="189" spans="1:6" x14ac:dyDescent="0.2">
      <c r="A189" s="83" t="s">
        <v>160</v>
      </c>
      <c r="B189" s="137" t="s">
        <v>124</v>
      </c>
      <c r="C189" s="139" t="s">
        <v>828</v>
      </c>
      <c r="D189" s="84">
        <f>D196</f>
        <v>181200</v>
      </c>
      <c r="E189" s="84">
        <f t="shared" ref="E189:F189" si="32">E196</f>
        <v>181200</v>
      </c>
      <c r="F189" s="84">
        <f t="shared" si="32"/>
        <v>0</v>
      </c>
    </row>
    <row r="190" spans="1:6" x14ac:dyDescent="0.2">
      <c r="A190" s="83" t="s">
        <v>166</v>
      </c>
      <c r="B190" s="137" t="s">
        <v>124</v>
      </c>
      <c r="C190" s="139" t="s">
        <v>829</v>
      </c>
      <c r="D190" s="84">
        <f>D197</f>
        <v>181200</v>
      </c>
      <c r="E190" s="84">
        <f>E197</f>
        <v>181200</v>
      </c>
      <c r="F190" s="84">
        <f>F197</f>
        <v>0</v>
      </c>
    </row>
    <row r="191" spans="1:6" ht="16.149999999999999" customHeight="1" x14ac:dyDescent="0.2">
      <c r="A191" s="79" t="s">
        <v>289</v>
      </c>
      <c r="B191" s="80" t="s">
        <v>124</v>
      </c>
      <c r="C191" s="81" t="s">
        <v>290</v>
      </c>
      <c r="D191" s="143">
        <f>D192+D195</f>
        <v>2679362.96</v>
      </c>
      <c r="E191" s="143">
        <f>E192+E195</f>
        <v>1422567.5</v>
      </c>
      <c r="F191" s="143">
        <f t="shared" si="28"/>
        <v>1256795.46</v>
      </c>
    </row>
    <row r="192" spans="1:6" ht="25.15" customHeight="1" x14ac:dyDescent="0.2">
      <c r="A192" s="83" t="s">
        <v>146</v>
      </c>
      <c r="B192" s="137" t="s">
        <v>124</v>
      </c>
      <c r="C192" s="139" t="s">
        <v>291</v>
      </c>
      <c r="D192" s="84">
        <f t="shared" ref="D192:E193" si="33">D193</f>
        <v>2498162.96</v>
      </c>
      <c r="E192" s="84">
        <f t="shared" si="33"/>
        <v>1241367.5</v>
      </c>
      <c r="F192" s="84">
        <f t="shared" si="28"/>
        <v>1256795.46</v>
      </c>
    </row>
    <row r="193" spans="1:6" ht="35.450000000000003" customHeight="1" x14ac:dyDescent="0.2">
      <c r="A193" s="83" t="s">
        <v>148</v>
      </c>
      <c r="B193" s="137" t="s">
        <v>124</v>
      </c>
      <c r="C193" s="139" t="s">
        <v>292</v>
      </c>
      <c r="D193" s="84">
        <f t="shared" si="33"/>
        <v>2498162.96</v>
      </c>
      <c r="E193" s="84">
        <f>E194</f>
        <v>1241367.5</v>
      </c>
      <c r="F193" s="84">
        <f t="shared" si="28"/>
        <v>1256795.46</v>
      </c>
    </row>
    <row r="194" spans="1:6" ht="17.45" customHeight="1" x14ac:dyDescent="0.2">
      <c r="A194" s="83" t="s">
        <v>152</v>
      </c>
      <c r="B194" s="137" t="s">
        <v>124</v>
      </c>
      <c r="C194" s="139" t="s">
        <v>293</v>
      </c>
      <c r="D194" s="84">
        <v>2498162.96</v>
      </c>
      <c r="E194" s="84">
        <v>1241367.5</v>
      </c>
      <c r="F194" s="84">
        <f t="shared" si="28"/>
        <v>1256795.46</v>
      </c>
    </row>
    <row r="195" spans="1:6" x14ac:dyDescent="0.2">
      <c r="A195" s="83" t="s">
        <v>154</v>
      </c>
      <c r="B195" s="137" t="s">
        <v>124</v>
      </c>
      <c r="C195" s="139" t="s">
        <v>791</v>
      </c>
      <c r="D195" s="84">
        <f>D196</f>
        <v>181200</v>
      </c>
      <c r="E195" s="84">
        <f>E196</f>
        <v>181200</v>
      </c>
      <c r="F195" s="84">
        <f>D195-E195</f>
        <v>0</v>
      </c>
    </row>
    <row r="196" spans="1:6" x14ac:dyDescent="0.2">
      <c r="A196" s="83" t="s">
        <v>160</v>
      </c>
      <c r="B196" s="137" t="s">
        <v>124</v>
      </c>
      <c r="C196" s="139" t="s">
        <v>793</v>
      </c>
      <c r="D196" s="84">
        <f>D197</f>
        <v>181200</v>
      </c>
      <c r="E196" s="84">
        <f>E197</f>
        <v>181200</v>
      </c>
      <c r="F196" s="84">
        <f>D196-E196</f>
        <v>0</v>
      </c>
    </row>
    <row r="197" spans="1:6" x14ac:dyDescent="0.2">
      <c r="A197" s="83" t="s">
        <v>166</v>
      </c>
      <c r="B197" s="137" t="s">
        <v>124</v>
      </c>
      <c r="C197" s="139" t="s">
        <v>792</v>
      </c>
      <c r="D197" s="84">
        <v>181200</v>
      </c>
      <c r="E197" s="84">
        <v>181200</v>
      </c>
      <c r="F197" s="84">
        <f>D197-E197</f>
        <v>0</v>
      </c>
    </row>
    <row r="198" spans="1:6" ht="16.149999999999999" customHeight="1" x14ac:dyDescent="0.2">
      <c r="A198" s="79" t="s">
        <v>294</v>
      </c>
      <c r="B198" s="80" t="s">
        <v>124</v>
      </c>
      <c r="C198" s="81" t="s">
        <v>295</v>
      </c>
      <c r="D198" s="143">
        <f>D199+D203</f>
        <v>17823819.109999999</v>
      </c>
      <c r="E198" s="143">
        <f>E199+E203</f>
        <v>15282047.969999999</v>
      </c>
      <c r="F198" s="143">
        <f t="shared" si="28"/>
        <v>2541771.1400000006</v>
      </c>
    </row>
    <row r="199" spans="1:6" ht="24" customHeight="1" x14ac:dyDescent="0.2">
      <c r="A199" s="83" t="s">
        <v>146</v>
      </c>
      <c r="B199" s="137" t="s">
        <v>124</v>
      </c>
      <c r="C199" s="139" t="s">
        <v>296</v>
      </c>
      <c r="D199" s="84">
        <f>D200</f>
        <v>17723819.109999999</v>
      </c>
      <c r="E199" s="84">
        <f>E200</f>
        <v>15182047.969999999</v>
      </c>
      <c r="F199" s="84">
        <f t="shared" si="28"/>
        <v>2541771.1400000006</v>
      </c>
    </row>
    <row r="200" spans="1:6" ht="33" customHeight="1" x14ac:dyDescent="0.2">
      <c r="A200" s="83" t="s">
        <v>148</v>
      </c>
      <c r="B200" s="137" t="s">
        <v>124</v>
      </c>
      <c r="C200" s="139" t="s">
        <v>297</v>
      </c>
      <c r="D200" s="84">
        <f>D201+D202</f>
        <v>17723819.109999999</v>
      </c>
      <c r="E200" s="84">
        <f>E201+E202</f>
        <v>15182047.969999999</v>
      </c>
      <c r="F200" s="84">
        <f t="shared" si="28"/>
        <v>2541771.1400000006</v>
      </c>
    </row>
    <row r="201" spans="1:6" ht="16.899999999999999" customHeight="1" x14ac:dyDescent="0.2">
      <c r="A201" s="83" t="s">
        <v>152</v>
      </c>
      <c r="B201" s="137" t="s">
        <v>124</v>
      </c>
      <c r="C201" s="139" t="s">
        <v>298</v>
      </c>
      <c r="D201" s="84">
        <v>3115728.06</v>
      </c>
      <c r="E201" s="84">
        <v>1819074.44</v>
      </c>
      <c r="F201" s="84">
        <f t="shared" si="28"/>
        <v>1296653.6200000001</v>
      </c>
    </row>
    <row r="202" spans="1:6" ht="15.6" customHeight="1" x14ac:dyDescent="0.2">
      <c r="A202" s="83" t="s">
        <v>651</v>
      </c>
      <c r="B202" s="137" t="s">
        <v>124</v>
      </c>
      <c r="C202" s="139" t="s">
        <v>638</v>
      </c>
      <c r="D202" s="144">
        <v>14608091.050000001</v>
      </c>
      <c r="E202" s="144">
        <v>13362973.529999999</v>
      </c>
      <c r="F202" s="84">
        <f>D202-E202</f>
        <v>1245117.5200000014</v>
      </c>
    </row>
    <row r="203" spans="1:6" ht="33.75" x14ac:dyDescent="0.2">
      <c r="A203" s="83" t="s">
        <v>281</v>
      </c>
      <c r="B203" s="137" t="s">
        <v>124</v>
      </c>
      <c r="C203" s="139" t="s">
        <v>900</v>
      </c>
      <c r="D203" s="84">
        <f>D204</f>
        <v>100000</v>
      </c>
      <c r="E203" s="84">
        <f>E204</f>
        <v>100000</v>
      </c>
      <c r="F203" s="84">
        <f>D203-E203</f>
        <v>0</v>
      </c>
    </row>
    <row r="204" spans="1:6" ht="15.6" customHeight="1" x14ac:dyDescent="0.2">
      <c r="A204" s="83" t="s">
        <v>282</v>
      </c>
      <c r="B204" s="137" t="s">
        <v>124</v>
      </c>
      <c r="C204" s="139" t="s">
        <v>901</v>
      </c>
      <c r="D204" s="84">
        <f>D205</f>
        <v>100000</v>
      </c>
      <c r="E204" s="84">
        <f>E205</f>
        <v>100000</v>
      </c>
      <c r="F204" s="84">
        <f>D204-E204</f>
        <v>0</v>
      </c>
    </row>
    <row r="205" spans="1:6" ht="38.25" customHeight="1" x14ac:dyDescent="0.2">
      <c r="A205" s="83" t="s">
        <v>283</v>
      </c>
      <c r="B205" s="137" t="s">
        <v>124</v>
      </c>
      <c r="C205" s="139" t="s">
        <v>902</v>
      </c>
      <c r="D205" s="84">
        <v>100000</v>
      </c>
      <c r="E205" s="84">
        <v>100000</v>
      </c>
      <c r="F205" s="84">
        <f>D205-E205</f>
        <v>0</v>
      </c>
    </row>
    <row r="206" spans="1:6" ht="15.6" customHeight="1" x14ac:dyDescent="0.2">
      <c r="A206" s="79" t="s">
        <v>299</v>
      </c>
      <c r="B206" s="80" t="s">
        <v>124</v>
      </c>
      <c r="C206" s="81" t="s">
        <v>300</v>
      </c>
      <c r="D206" s="143">
        <f>D207</f>
        <v>38312110.399999999</v>
      </c>
      <c r="E206" s="143">
        <f>E207</f>
        <v>29931507.620000001</v>
      </c>
      <c r="F206" s="143">
        <f t="shared" si="28"/>
        <v>8380602.7799999975</v>
      </c>
    </row>
    <row r="207" spans="1:6" ht="25.15" customHeight="1" x14ac:dyDescent="0.2">
      <c r="A207" s="83" t="s">
        <v>146</v>
      </c>
      <c r="B207" s="137" t="s">
        <v>124</v>
      </c>
      <c r="C207" s="139" t="s">
        <v>301</v>
      </c>
      <c r="D207" s="84">
        <f>D208</f>
        <v>38312110.399999999</v>
      </c>
      <c r="E207" s="84">
        <f>E208</f>
        <v>29931507.620000001</v>
      </c>
      <c r="F207" s="84">
        <f t="shared" si="28"/>
        <v>8380602.7799999975</v>
      </c>
    </row>
    <row r="208" spans="1:6" ht="34.15" customHeight="1" x14ac:dyDescent="0.2">
      <c r="A208" s="83" t="s">
        <v>148</v>
      </c>
      <c r="B208" s="137" t="s">
        <v>124</v>
      </c>
      <c r="C208" s="139" t="s">
        <v>302</v>
      </c>
      <c r="D208" s="84">
        <f>D209+D210</f>
        <v>38312110.399999999</v>
      </c>
      <c r="E208" s="84">
        <f>E209+E210</f>
        <v>29931507.620000001</v>
      </c>
      <c r="F208" s="84">
        <f t="shared" si="28"/>
        <v>8380602.7799999975</v>
      </c>
    </row>
    <row r="209" spans="1:7" ht="17.45" customHeight="1" x14ac:dyDescent="0.2">
      <c r="A209" s="83" t="s">
        <v>152</v>
      </c>
      <c r="B209" s="137" t="s">
        <v>124</v>
      </c>
      <c r="C209" s="139" t="s">
        <v>303</v>
      </c>
      <c r="D209" s="144">
        <v>36312110.399999999</v>
      </c>
      <c r="E209" s="144">
        <v>28985837.199999999</v>
      </c>
      <c r="F209" s="84">
        <f t="shared" si="28"/>
        <v>7326273.1999999993</v>
      </c>
    </row>
    <row r="210" spans="1:7" ht="18" customHeight="1" x14ac:dyDescent="0.2">
      <c r="A210" s="83" t="s">
        <v>651</v>
      </c>
      <c r="B210" s="137" t="s">
        <v>124</v>
      </c>
      <c r="C210" s="139" t="s">
        <v>637</v>
      </c>
      <c r="D210" s="84">
        <v>2000000</v>
      </c>
      <c r="E210" s="84">
        <v>945670.42</v>
      </c>
      <c r="F210" s="84">
        <f t="shared" si="28"/>
        <v>1054329.58</v>
      </c>
    </row>
    <row r="211" spans="1:7" ht="27.6" customHeight="1" x14ac:dyDescent="0.2">
      <c r="A211" s="79" t="s">
        <v>304</v>
      </c>
      <c r="B211" s="80" t="s">
        <v>124</v>
      </c>
      <c r="C211" s="81" t="s">
        <v>305</v>
      </c>
      <c r="D211" s="143">
        <f>D212</f>
        <v>35572746.509999998</v>
      </c>
      <c r="E211" s="143">
        <f>E212</f>
        <v>30108201.810000002</v>
      </c>
      <c r="F211" s="143">
        <f t="shared" si="28"/>
        <v>5464544.6999999955</v>
      </c>
    </row>
    <row r="212" spans="1:7" ht="37.5" customHeight="1" x14ac:dyDescent="0.2">
      <c r="A212" s="83" t="s">
        <v>244</v>
      </c>
      <c r="B212" s="137" t="s">
        <v>124</v>
      </c>
      <c r="C212" s="139" t="s">
        <v>306</v>
      </c>
      <c r="D212" s="84">
        <f>D213</f>
        <v>35572746.509999998</v>
      </c>
      <c r="E212" s="84">
        <f>E213</f>
        <v>30108201.810000002</v>
      </c>
      <c r="F212" s="84">
        <f t="shared" si="28"/>
        <v>5464544.6999999955</v>
      </c>
    </row>
    <row r="213" spans="1:7" ht="18" customHeight="1" x14ac:dyDescent="0.2">
      <c r="A213" s="83" t="s">
        <v>245</v>
      </c>
      <c r="B213" s="137" t="s">
        <v>124</v>
      </c>
      <c r="C213" s="139" t="s">
        <v>307</v>
      </c>
      <c r="D213" s="84">
        <f>D214+D215</f>
        <v>35572746.509999998</v>
      </c>
      <c r="E213" s="84">
        <f>E214+E215</f>
        <v>30108201.810000002</v>
      </c>
      <c r="F213" s="84">
        <f t="shared" si="28"/>
        <v>5464544.6999999955</v>
      </c>
    </row>
    <row r="214" spans="1:7" ht="58.15" customHeight="1" x14ac:dyDescent="0.2">
      <c r="A214" s="83" t="s">
        <v>286</v>
      </c>
      <c r="B214" s="137" t="s">
        <v>124</v>
      </c>
      <c r="C214" s="139" t="s">
        <v>308</v>
      </c>
      <c r="D214" s="144">
        <v>33549687.620000001</v>
      </c>
      <c r="E214" s="144">
        <v>28775863.420000002</v>
      </c>
      <c r="F214" s="84">
        <f t="shared" si="28"/>
        <v>4773824.1999999993</v>
      </c>
    </row>
    <row r="215" spans="1:7" ht="24.6" customHeight="1" x14ac:dyDescent="0.2">
      <c r="A215" s="83" t="s">
        <v>246</v>
      </c>
      <c r="B215" s="137" t="s">
        <v>124</v>
      </c>
      <c r="C215" s="139" t="s">
        <v>309</v>
      </c>
      <c r="D215" s="144">
        <v>2023058.89</v>
      </c>
      <c r="E215" s="144">
        <v>1332338.3899999999</v>
      </c>
      <c r="F215" s="84">
        <f t="shared" si="28"/>
        <v>690720.5</v>
      </c>
    </row>
    <row r="216" spans="1:7" x14ac:dyDescent="0.2">
      <c r="A216" s="79" t="s">
        <v>310</v>
      </c>
      <c r="B216" s="80" t="s">
        <v>124</v>
      </c>
      <c r="C216" s="81" t="s">
        <v>311</v>
      </c>
      <c r="D216" s="143">
        <f>D217+D222+D227+D233</f>
        <v>387311540.13</v>
      </c>
      <c r="E216" s="143">
        <f>E217+E222+E227+E233</f>
        <v>318022136.99000007</v>
      </c>
      <c r="F216" s="143">
        <f t="shared" si="28"/>
        <v>69289403.139999926</v>
      </c>
      <c r="G216" s="85"/>
    </row>
    <row r="217" spans="1:7" ht="57" customHeight="1" x14ac:dyDescent="0.2">
      <c r="A217" s="83" t="s">
        <v>128</v>
      </c>
      <c r="B217" s="137" t="s">
        <v>124</v>
      </c>
      <c r="C217" s="139" t="s">
        <v>312</v>
      </c>
      <c r="D217" s="84">
        <f>D218</f>
        <v>6577628.96</v>
      </c>
      <c r="E217" s="84">
        <f>E218</f>
        <v>5320354.99</v>
      </c>
      <c r="F217" s="84">
        <f t="shared" si="28"/>
        <v>1257273.9699999997</v>
      </c>
    </row>
    <row r="218" spans="1:7" ht="24.6" customHeight="1" x14ac:dyDescent="0.2">
      <c r="A218" s="83" t="s">
        <v>138</v>
      </c>
      <c r="B218" s="137" t="s">
        <v>124</v>
      </c>
      <c r="C218" s="139" t="s">
        <v>313</v>
      </c>
      <c r="D218" s="84">
        <f>D219+D220+D221</f>
        <v>6577628.96</v>
      </c>
      <c r="E218" s="84">
        <f>E219+E220+E221</f>
        <v>5320354.99</v>
      </c>
      <c r="F218" s="84">
        <f t="shared" si="28"/>
        <v>1257273.9699999997</v>
      </c>
    </row>
    <row r="219" spans="1:7" ht="26.45" customHeight="1" x14ac:dyDescent="0.2">
      <c r="A219" s="83" t="s">
        <v>140</v>
      </c>
      <c r="B219" s="137" t="s">
        <v>124</v>
      </c>
      <c r="C219" s="139" t="s">
        <v>314</v>
      </c>
      <c r="D219" s="84">
        <f>D262</f>
        <v>5080591.55</v>
      </c>
      <c r="E219" s="84">
        <f t="shared" ref="E219:E221" si="34">E262</f>
        <v>4059121.5</v>
      </c>
      <c r="F219" s="84">
        <f t="shared" si="28"/>
        <v>1021470.0499999998</v>
      </c>
    </row>
    <row r="220" spans="1:7" ht="35.450000000000003" customHeight="1" x14ac:dyDescent="0.2">
      <c r="A220" s="83" t="s">
        <v>142</v>
      </c>
      <c r="B220" s="137" t="s">
        <v>124</v>
      </c>
      <c r="C220" s="139" t="s">
        <v>315</v>
      </c>
      <c r="D220" s="84">
        <f>D263</f>
        <v>30209</v>
      </c>
      <c r="E220" s="84">
        <f t="shared" si="34"/>
        <v>30209</v>
      </c>
      <c r="F220" s="84">
        <f t="shared" si="28"/>
        <v>0</v>
      </c>
    </row>
    <row r="221" spans="1:7" ht="49.5" customHeight="1" x14ac:dyDescent="0.2">
      <c r="A221" s="83" t="s">
        <v>144</v>
      </c>
      <c r="B221" s="137" t="s">
        <v>124</v>
      </c>
      <c r="C221" s="139" t="s">
        <v>316</v>
      </c>
      <c r="D221" s="84">
        <f>D264</f>
        <v>1466828.41</v>
      </c>
      <c r="E221" s="84">
        <f t="shared" si="34"/>
        <v>1231024.49</v>
      </c>
      <c r="F221" s="84">
        <f t="shared" si="28"/>
        <v>235803.91999999993</v>
      </c>
    </row>
    <row r="222" spans="1:7" ht="24.6" customHeight="1" x14ac:dyDescent="0.2">
      <c r="A222" s="83" t="s">
        <v>146</v>
      </c>
      <c r="B222" s="137" t="s">
        <v>124</v>
      </c>
      <c r="C222" s="139" t="s">
        <v>317</v>
      </c>
      <c r="D222" s="84">
        <f>D223</f>
        <v>399112.94</v>
      </c>
      <c r="E222" s="84">
        <f>E223</f>
        <v>369695.67</v>
      </c>
      <c r="F222" s="84">
        <f t="shared" si="28"/>
        <v>29417.270000000019</v>
      </c>
    </row>
    <row r="223" spans="1:7" ht="33" customHeight="1" x14ac:dyDescent="0.2">
      <c r="A223" s="83" t="s">
        <v>148</v>
      </c>
      <c r="B223" s="137" t="s">
        <v>124</v>
      </c>
      <c r="C223" s="139" t="s">
        <v>318</v>
      </c>
      <c r="D223" s="84">
        <f>D224++D225+D226</f>
        <v>399112.94</v>
      </c>
      <c r="E223" s="84">
        <f>E224+E225+E226</f>
        <v>369695.67</v>
      </c>
      <c r="F223" s="84">
        <f>D223-E223</f>
        <v>29417.270000000019</v>
      </c>
    </row>
    <row r="224" spans="1:7" ht="34.5" customHeight="1" x14ac:dyDescent="0.2">
      <c r="A224" s="83" t="s">
        <v>150</v>
      </c>
      <c r="B224" s="137" t="s">
        <v>124</v>
      </c>
      <c r="C224" s="139" t="s">
        <v>319</v>
      </c>
      <c r="D224" s="84">
        <f>D267</f>
        <v>68960</v>
      </c>
      <c r="E224" s="84">
        <f>E267</f>
        <v>43792.29</v>
      </c>
      <c r="F224" s="84">
        <f t="shared" si="28"/>
        <v>25167.71</v>
      </c>
    </row>
    <row r="225" spans="1:6" ht="34.5" customHeight="1" x14ac:dyDescent="0.2">
      <c r="A225" s="83" t="s">
        <v>956</v>
      </c>
      <c r="B225" s="158" t="s">
        <v>124</v>
      </c>
      <c r="C225" s="159" t="s">
        <v>954</v>
      </c>
      <c r="D225" s="84">
        <f>D268</f>
        <v>282029.84000000003</v>
      </c>
      <c r="E225" s="84">
        <f>E268</f>
        <v>282029.84000000003</v>
      </c>
      <c r="F225" s="84">
        <f>D225-E225</f>
        <v>0</v>
      </c>
    </row>
    <row r="226" spans="1:6" ht="17.45" customHeight="1" x14ac:dyDescent="0.2">
      <c r="A226" s="83" t="s">
        <v>152</v>
      </c>
      <c r="B226" s="137" t="s">
        <v>124</v>
      </c>
      <c r="C226" s="139" t="s">
        <v>320</v>
      </c>
      <c r="D226" s="84">
        <f>D239+D269</f>
        <v>48123.1</v>
      </c>
      <c r="E226" s="84">
        <f>E239+E269</f>
        <v>43873.54</v>
      </c>
      <c r="F226" s="84">
        <f t="shared" si="28"/>
        <v>4249.5599999999977</v>
      </c>
    </row>
    <row r="227" spans="1:6" ht="43.5" customHeight="1" x14ac:dyDescent="0.2">
      <c r="A227" s="83" t="s">
        <v>244</v>
      </c>
      <c r="B227" s="137" t="s">
        <v>124</v>
      </c>
      <c r="C227" s="139" t="s">
        <v>321</v>
      </c>
      <c r="D227" s="84">
        <f>D228+D231</f>
        <v>380321979.15000004</v>
      </c>
      <c r="E227" s="84">
        <f>E228+E231</f>
        <v>312321328.36000001</v>
      </c>
      <c r="F227" s="84">
        <f t="shared" si="28"/>
        <v>68000650.790000021</v>
      </c>
    </row>
    <row r="228" spans="1:6" ht="18.600000000000001" customHeight="1" x14ac:dyDescent="0.2">
      <c r="A228" s="83" t="s">
        <v>245</v>
      </c>
      <c r="B228" s="137" t="s">
        <v>124</v>
      </c>
      <c r="C228" s="139" t="s">
        <v>322</v>
      </c>
      <c r="D228" s="84">
        <f>D229+D230</f>
        <v>379043687.73000002</v>
      </c>
      <c r="E228" s="84">
        <f>E229+E230</f>
        <v>312176000.60000002</v>
      </c>
      <c r="F228" s="84">
        <f t="shared" si="28"/>
        <v>66867687.129999995</v>
      </c>
    </row>
    <row r="229" spans="1:6" ht="57.75" customHeight="1" x14ac:dyDescent="0.2">
      <c r="A229" s="83" t="s">
        <v>286</v>
      </c>
      <c r="B229" s="137" t="s">
        <v>124</v>
      </c>
      <c r="C229" s="139" t="s">
        <v>323</v>
      </c>
      <c r="D229" s="84">
        <f>D242+D247+D252</f>
        <v>345797912.58000004</v>
      </c>
      <c r="E229" s="84">
        <f>E242+E247+E252</f>
        <v>284646233.17000002</v>
      </c>
      <c r="F229" s="84">
        <f t="shared" si="28"/>
        <v>61151679.410000026</v>
      </c>
    </row>
    <row r="230" spans="1:6" ht="24" customHeight="1" x14ac:dyDescent="0.2">
      <c r="A230" s="83" t="s">
        <v>246</v>
      </c>
      <c r="B230" s="137" t="s">
        <v>124</v>
      </c>
      <c r="C230" s="139" t="s">
        <v>324</v>
      </c>
      <c r="D230" s="84">
        <f>D243+D248+D253+D258</f>
        <v>33245775.150000002</v>
      </c>
      <c r="E230" s="84">
        <f>E243+E248+E253+E258</f>
        <v>27529767.43</v>
      </c>
      <c r="F230" s="84">
        <f t="shared" si="28"/>
        <v>5716007.7200000025</v>
      </c>
    </row>
    <row r="231" spans="1:6" ht="57" customHeight="1" x14ac:dyDescent="0.2">
      <c r="A231" s="83" t="s">
        <v>737</v>
      </c>
      <c r="B231" s="137" t="s">
        <v>124</v>
      </c>
      <c r="C231" s="139" t="s">
        <v>325</v>
      </c>
      <c r="D231" s="84">
        <f>D232</f>
        <v>1278291.42</v>
      </c>
      <c r="E231" s="84">
        <f>E232</f>
        <v>145327.76</v>
      </c>
      <c r="F231" s="84">
        <f t="shared" si="28"/>
        <v>1132963.6599999999</v>
      </c>
    </row>
    <row r="232" spans="1:6" ht="22.9" customHeight="1" x14ac:dyDescent="0.2">
      <c r="A232" s="83" t="s">
        <v>326</v>
      </c>
      <c r="B232" s="137" t="s">
        <v>124</v>
      </c>
      <c r="C232" s="139" t="s">
        <v>327</v>
      </c>
      <c r="D232" s="84">
        <f>D272</f>
        <v>1278291.42</v>
      </c>
      <c r="E232" s="84">
        <f>E272</f>
        <v>145327.76</v>
      </c>
      <c r="F232" s="84">
        <f t="shared" si="28"/>
        <v>1132963.6599999999</v>
      </c>
    </row>
    <row r="233" spans="1:6" ht="13.15" customHeight="1" x14ac:dyDescent="0.2">
      <c r="A233" s="83" t="s">
        <v>154</v>
      </c>
      <c r="B233" s="137" t="s">
        <v>124</v>
      </c>
      <c r="C233" s="139" t="s">
        <v>328</v>
      </c>
      <c r="D233" s="84">
        <f>D234</f>
        <v>12819.08</v>
      </c>
      <c r="E233" s="84">
        <f>E234</f>
        <v>10757.97</v>
      </c>
      <c r="F233" s="84">
        <f t="shared" si="28"/>
        <v>2061.1100000000006</v>
      </c>
    </row>
    <row r="234" spans="1:6" ht="13.9" customHeight="1" x14ac:dyDescent="0.2">
      <c r="A234" s="83" t="s">
        <v>160</v>
      </c>
      <c r="B234" s="137" t="s">
        <v>124</v>
      </c>
      <c r="C234" s="139" t="s">
        <v>329</v>
      </c>
      <c r="D234" s="84">
        <f>D235</f>
        <v>12819.08</v>
      </c>
      <c r="E234" s="84">
        <f>E235</f>
        <v>10757.97</v>
      </c>
      <c r="F234" s="84">
        <f t="shared" si="28"/>
        <v>2061.1100000000006</v>
      </c>
    </row>
    <row r="235" spans="1:6" ht="15" customHeight="1" x14ac:dyDescent="0.2">
      <c r="A235" s="83" t="s">
        <v>166</v>
      </c>
      <c r="B235" s="137" t="s">
        <v>124</v>
      </c>
      <c r="C235" s="139" t="s">
        <v>650</v>
      </c>
      <c r="D235" s="84">
        <f>D275</f>
        <v>12819.08</v>
      </c>
      <c r="E235" s="84">
        <f>E275</f>
        <v>10757.97</v>
      </c>
      <c r="F235" s="84">
        <f>D235-E235</f>
        <v>2061.1100000000006</v>
      </c>
    </row>
    <row r="236" spans="1:6" x14ac:dyDescent="0.2">
      <c r="A236" s="79" t="s">
        <v>330</v>
      </c>
      <c r="B236" s="80" t="s">
        <v>124</v>
      </c>
      <c r="C236" s="81" t="s">
        <v>331</v>
      </c>
      <c r="D236" s="143">
        <f>D240+D237</f>
        <v>104568240.23</v>
      </c>
      <c r="E236" s="143">
        <f>E240+E237</f>
        <v>87731116.810000002</v>
      </c>
      <c r="F236" s="143">
        <f>D236-E236</f>
        <v>16837123.420000002</v>
      </c>
    </row>
    <row r="237" spans="1:6" ht="33.75" x14ac:dyDescent="0.2">
      <c r="A237" s="83" t="s">
        <v>146</v>
      </c>
      <c r="B237" s="158" t="s">
        <v>124</v>
      </c>
      <c r="C237" s="159" t="s">
        <v>948</v>
      </c>
      <c r="D237" s="84">
        <f>D238</f>
        <v>15000</v>
      </c>
      <c r="E237" s="84">
        <f>E238</f>
        <v>15000</v>
      </c>
      <c r="F237" s="84">
        <f>D237-E237</f>
        <v>0</v>
      </c>
    </row>
    <row r="238" spans="1:6" ht="33.75" x14ac:dyDescent="0.2">
      <c r="A238" s="83" t="s">
        <v>148</v>
      </c>
      <c r="B238" s="158" t="s">
        <v>124</v>
      </c>
      <c r="C238" s="159" t="s">
        <v>949</v>
      </c>
      <c r="D238" s="84">
        <f>D239</f>
        <v>15000</v>
      </c>
      <c r="E238" s="84">
        <f>E239</f>
        <v>15000</v>
      </c>
      <c r="F238" s="84">
        <f>D238-E238</f>
        <v>0</v>
      </c>
    </row>
    <row r="239" spans="1:6" x14ac:dyDescent="0.2">
      <c r="A239" s="83" t="s">
        <v>152</v>
      </c>
      <c r="B239" s="158" t="s">
        <v>124</v>
      </c>
      <c r="C239" s="159" t="s">
        <v>950</v>
      </c>
      <c r="D239" s="84">
        <v>15000</v>
      </c>
      <c r="E239" s="84">
        <v>15000</v>
      </c>
      <c r="F239" s="84">
        <f>D239-E239</f>
        <v>0</v>
      </c>
    </row>
    <row r="240" spans="1:6" ht="37.5" customHeight="1" x14ac:dyDescent="0.2">
      <c r="A240" s="83" t="s">
        <v>244</v>
      </c>
      <c r="B240" s="137" t="s">
        <v>124</v>
      </c>
      <c r="C240" s="139" t="s">
        <v>332</v>
      </c>
      <c r="D240" s="84">
        <f>D241</f>
        <v>104553240.23</v>
      </c>
      <c r="E240" s="84">
        <f t="shared" ref="E240" si="35">E241</f>
        <v>87716116.810000002</v>
      </c>
      <c r="F240" s="84">
        <f t="shared" si="28"/>
        <v>16837123.420000002</v>
      </c>
    </row>
    <row r="241" spans="1:6" ht="16.149999999999999" customHeight="1" x14ac:dyDescent="0.2">
      <c r="A241" s="83" t="s">
        <v>245</v>
      </c>
      <c r="B241" s="137" t="s">
        <v>124</v>
      </c>
      <c r="C241" s="139" t="s">
        <v>333</v>
      </c>
      <c r="D241" s="84">
        <f>D242+D243</f>
        <v>104553240.23</v>
      </c>
      <c r="E241" s="84">
        <f t="shared" ref="E241" si="36">E242+E243</f>
        <v>87716116.810000002</v>
      </c>
      <c r="F241" s="84">
        <f t="shared" si="28"/>
        <v>16837123.420000002</v>
      </c>
    </row>
    <row r="242" spans="1:6" ht="60.75" customHeight="1" x14ac:dyDescent="0.2">
      <c r="A242" s="83" t="s">
        <v>286</v>
      </c>
      <c r="B242" s="137" t="s">
        <v>124</v>
      </c>
      <c r="C242" s="139" t="s">
        <v>334</v>
      </c>
      <c r="D242" s="145">
        <v>99907315.620000005</v>
      </c>
      <c r="E242" s="144">
        <v>83297828.180000007</v>
      </c>
      <c r="F242" s="84">
        <f t="shared" si="28"/>
        <v>16609487.439999998</v>
      </c>
    </row>
    <row r="243" spans="1:6" ht="22.15" customHeight="1" x14ac:dyDescent="0.2">
      <c r="A243" s="83" t="s">
        <v>246</v>
      </c>
      <c r="B243" s="137" t="s">
        <v>124</v>
      </c>
      <c r="C243" s="139" t="s">
        <v>335</v>
      </c>
      <c r="D243" s="144">
        <v>4645924.6100000003</v>
      </c>
      <c r="E243" s="144">
        <v>4418288.63</v>
      </c>
      <c r="F243" s="84">
        <f t="shared" si="28"/>
        <v>227635.98000000045</v>
      </c>
    </row>
    <row r="244" spans="1:6" ht="16.149999999999999" customHeight="1" x14ac:dyDescent="0.2">
      <c r="A244" s="79" t="s">
        <v>336</v>
      </c>
      <c r="B244" s="80" t="s">
        <v>124</v>
      </c>
      <c r="C244" s="81" t="s">
        <v>337</v>
      </c>
      <c r="D244" s="143">
        <f>D245</f>
        <v>211936047.62</v>
      </c>
      <c r="E244" s="143">
        <f t="shared" ref="E244:E245" si="37">E245</f>
        <v>172710760.89000002</v>
      </c>
      <c r="F244" s="143">
        <f t="shared" si="28"/>
        <v>39225286.729999989</v>
      </c>
    </row>
    <row r="245" spans="1:6" ht="37.5" customHeight="1" x14ac:dyDescent="0.2">
      <c r="A245" s="83" t="s">
        <v>244</v>
      </c>
      <c r="B245" s="137" t="s">
        <v>124</v>
      </c>
      <c r="C245" s="139" t="s">
        <v>338</v>
      </c>
      <c r="D245" s="84">
        <f>D246</f>
        <v>211936047.62</v>
      </c>
      <c r="E245" s="84">
        <f t="shared" si="37"/>
        <v>172710760.89000002</v>
      </c>
      <c r="F245" s="84">
        <f t="shared" ref="F245:F326" si="38">D245-E245</f>
        <v>39225286.729999989</v>
      </c>
    </row>
    <row r="246" spans="1:6" ht="16.899999999999999" customHeight="1" x14ac:dyDescent="0.2">
      <c r="A246" s="83" t="s">
        <v>245</v>
      </c>
      <c r="B246" s="137" t="s">
        <v>124</v>
      </c>
      <c r="C246" s="139" t="s">
        <v>339</v>
      </c>
      <c r="D246" s="84">
        <f>D247+D248</f>
        <v>211936047.62</v>
      </c>
      <c r="E246" s="84">
        <f t="shared" ref="E246" si="39">E247+E248</f>
        <v>172710760.89000002</v>
      </c>
      <c r="F246" s="84">
        <f t="shared" si="38"/>
        <v>39225286.729999989</v>
      </c>
    </row>
    <row r="247" spans="1:6" ht="62.25" customHeight="1" x14ac:dyDescent="0.2">
      <c r="A247" s="83" t="s">
        <v>286</v>
      </c>
      <c r="B247" s="137" t="s">
        <v>124</v>
      </c>
      <c r="C247" s="139" t="s">
        <v>340</v>
      </c>
      <c r="D247" s="144">
        <v>186934953.47999999</v>
      </c>
      <c r="E247" s="144">
        <v>152976241.90000001</v>
      </c>
      <c r="F247" s="84">
        <f t="shared" si="38"/>
        <v>33958711.579999983</v>
      </c>
    </row>
    <row r="248" spans="1:6" ht="24" customHeight="1" x14ac:dyDescent="0.2">
      <c r="A248" s="83" t="s">
        <v>246</v>
      </c>
      <c r="B248" s="137" t="s">
        <v>124</v>
      </c>
      <c r="C248" s="139" t="s">
        <v>341</v>
      </c>
      <c r="D248" s="144">
        <v>25001094.140000001</v>
      </c>
      <c r="E248" s="144">
        <v>19734518.989999998</v>
      </c>
      <c r="F248" s="84">
        <f t="shared" si="38"/>
        <v>5266575.1500000022</v>
      </c>
    </row>
    <row r="249" spans="1:6" ht="16.149999999999999" customHeight="1" x14ac:dyDescent="0.2">
      <c r="A249" s="79" t="s">
        <v>342</v>
      </c>
      <c r="B249" s="80" t="s">
        <v>124</v>
      </c>
      <c r="C249" s="81" t="s">
        <v>343</v>
      </c>
      <c r="D249" s="143">
        <f>D250</f>
        <v>61436808.529999994</v>
      </c>
      <c r="E249" s="143">
        <f t="shared" ref="E249" si="40">E250</f>
        <v>50649156.230000004</v>
      </c>
      <c r="F249" s="143">
        <f t="shared" si="38"/>
        <v>10787652.29999999</v>
      </c>
    </row>
    <row r="250" spans="1:6" ht="35.450000000000003" customHeight="1" x14ac:dyDescent="0.2">
      <c r="A250" s="83" t="s">
        <v>244</v>
      </c>
      <c r="B250" s="137" t="s">
        <v>124</v>
      </c>
      <c r="C250" s="139" t="s">
        <v>344</v>
      </c>
      <c r="D250" s="84">
        <f>D251</f>
        <v>61436808.529999994</v>
      </c>
      <c r="E250" s="84">
        <f>E251</f>
        <v>50649156.230000004</v>
      </c>
      <c r="F250" s="84">
        <f t="shared" si="38"/>
        <v>10787652.29999999</v>
      </c>
    </row>
    <row r="251" spans="1:6" ht="15" customHeight="1" x14ac:dyDescent="0.2">
      <c r="A251" s="83" t="s">
        <v>245</v>
      </c>
      <c r="B251" s="137" t="s">
        <v>124</v>
      </c>
      <c r="C251" s="139" t="s">
        <v>345</v>
      </c>
      <c r="D251" s="84">
        <f>D252+D253</f>
        <v>61436808.529999994</v>
      </c>
      <c r="E251" s="84">
        <f>E252+E253</f>
        <v>50649156.230000004</v>
      </c>
      <c r="F251" s="84">
        <f t="shared" si="38"/>
        <v>10787652.29999999</v>
      </c>
    </row>
    <row r="252" spans="1:6" ht="61.5" customHeight="1" x14ac:dyDescent="0.2">
      <c r="A252" s="83" t="s">
        <v>286</v>
      </c>
      <c r="B252" s="137" t="s">
        <v>124</v>
      </c>
      <c r="C252" s="139" t="s">
        <v>346</v>
      </c>
      <c r="D252" s="144">
        <v>58955643.479999997</v>
      </c>
      <c r="E252" s="144">
        <v>48372163.090000004</v>
      </c>
      <c r="F252" s="84">
        <f t="shared" si="38"/>
        <v>10583480.389999993</v>
      </c>
    </row>
    <row r="253" spans="1:6" ht="22.15" customHeight="1" x14ac:dyDescent="0.2">
      <c r="A253" s="83" t="s">
        <v>246</v>
      </c>
      <c r="B253" s="137" t="s">
        <v>124</v>
      </c>
      <c r="C253" s="139" t="s">
        <v>347</v>
      </c>
      <c r="D253" s="84">
        <v>2481165.0499999998</v>
      </c>
      <c r="E253" s="84">
        <v>2276993.14</v>
      </c>
      <c r="F253" s="84">
        <f>D253-E253</f>
        <v>204171.90999999968</v>
      </c>
    </row>
    <row r="254" spans="1:6" x14ac:dyDescent="0.2">
      <c r="A254" s="79" t="s">
        <v>348</v>
      </c>
      <c r="B254" s="80" t="s">
        <v>124</v>
      </c>
      <c r="C254" s="81" t="s">
        <v>349</v>
      </c>
      <c r="D254" s="143">
        <f t="shared" ref="D254:E255" si="41">D255</f>
        <v>1117591.3500000001</v>
      </c>
      <c r="E254" s="143">
        <f t="shared" si="41"/>
        <v>1099966.67</v>
      </c>
      <c r="F254" s="143">
        <f t="shared" si="38"/>
        <v>17624.680000000168</v>
      </c>
    </row>
    <row r="255" spans="1:6" ht="40.5" customHeight="1" x14ac:dyDescent="0.2">
      <c r="A255" s="83" t="s">
        <v>244</v>
      </c>
      <c r="B255" s="137" t="s">
        <v>124</v>
      </c>
      <c r="C255" s="139" t="s">
        <v>350</v>
      </c>
      <c r="D255" s="84">
        <f t="shared" si="41"/>
        <v>1117591.3500000001</v>
      </c>
      <c r="E255" s="84">
        <f t="shared" si="41"/>
        <v>1099966.67</v>
      </c>
      <c r="F255" s="84">
        <f t="shared" si="38"/>
        <v>17624.680000000168</v>
      </c>
    </row>
    <row r="256" spans="1:6" ht="16.899999999999999" customHeight="1" x14ac:dyDescent="0.2">
      <c r="A256" s="83" t="s">
        <v>245</v>
      </c>
      <c r="B256" s="137" t="s">
        <v>124</v>
      </c>
      <c r="C256" s="139" t="s">
        <v>351</v>
      </c>
      <c r="D256" s="84">
        <f>D258+D257</f>
        <v>1117591.3500000001</v>
      </c>
      <c r="E256" s="84">
        <f>E258+E257</f>
        <v>1099966.67</v>
      </c>
      <c r="F256" s="84">
        <f>D256-E256</f>
        <v>17624.680000000168</v>
      </c>
    </row>
    <row r="257" spans="1:6" ht="60.75" customHeight="1" x14ac:dyDescent="0.2">
      <c r="A257" s="83" t="s">
        <v>952</v>
      </c>
      <c r="B257" s="158" t="s">
        <v>124</v>
      </c>
      <c r="C257" s="159" t="s">
        <v>951</v>
      </c>
      <c r="D257" s="84">
        <v>0</v>
      </c>
      <c r="E257" s="84">
        <v>0</v>
      </c>
      <c r="F257" s="84">
        <f>D257-E257</f>
        <v>0</v>
      </c>
    </row>
    <row r="258" spans="1:6" ht="23.45" customHeight="1" x14ac:dyDescent="0.2">
      <c r="A258" s="83" t="s">
        <v>246</v>
      </c>
      <c r="B258" s="137" t="s">
        <v>124</v>
      </c>
      <c r="C258" s="139" t="s">
        <v>352</v>
      </c>
      <c r="D258" s="84">
        <v>1117591.3500000001</v>
      </c>
      <c r="E258" s="84">
        <v>1099966.67</v>
      </c>
      <c r="F258" s="84">
        <f t="shared" si="38"/>
        <v>17624.680000000168</v>
      </c>
    </row>
    <row r="259" spans="1:6" ht="16.149999999999999" customHeight="1" x14ac:dyDescent="0.2">
      <c r="A259" s="79" t="s">
        <v>353</v>
      </c>
      <c r="B259" s="80" t="s">
        <v>124</v>
      </c>
      <c r="C259" s="81" t="s">
        <v>354</v>
      </c>
      <c r="D259" s="143">
        <f>D260+D265+D270+D273</f>
        <v>8252852.4000000004</v>
      </c>
      <c r="E259" s="143">
        <f>E260+E265+E270+E273</f>
        <v>5831136.3899999997</v>
      </c>
      <c r="F259" s="143">
        <f t="shared" si="38"/>
        <v>2421716.0100000007</v>
      </c>
    </row>
    <row r="260" spans="1:6" ht="69" customHeight="1" x14ac:dyDescent="0.2">
      <c r="A260" s="83" t="s">
        <v>128</v>
      </c>
      <c r="B260" s="137" t="s">
        <v>124</v>
      </c>
      <c r="C260" s="139" t="s">
        <v>355</v>
      </c>
      <c r="D260" s="84">
        <f>D261</f>
        <v>6577628.96</v>
      </c>
      <c r="E260" s="84">
        <f t="shared" ref="E260" si="42">E261</f>
        <v>5320354.99</v>
      </c>
      <c r="F260" s="84">
        <f t="shared" si="38"/>
        <v>1257273.9699999997</v>
      </c>
    </row>
    <row r="261" spans="1:6" ht="23.45" customHeight="1" x14ac:dyDescent="0.2">
      <c r="A261" s="83" t="s">
        <v>138</v>
      </c>
      <c r="B261" s="137" t="s">
        <v>124</v>
      </c>
      <c r="C261" s="139" t="s">
        <v>356</v>
      </c>
      <c r="D261" s="84">
        <f>D262+D263+D264</f>
        <v>6577628.96</v>
      </c>
      <c r="E261" s="84">
        <f>E262+E263+E264</f>
        <v>5320354.99</v>
      </c>
      <c r="F261" s="84">
        <f t="shared" si="38"/>
        <v>1257273.9699999997</v>
      </c>
    </row>
    <row r="262" spans="1:6" ht="24.6" customHeight="1" x14ac:dyDescent="0.2">
      <c r="A262" s="83" t="s">
        <v>140</v>
      </c>
      <c r="B262" s="137" t="s">
        <v>124</v>
      </c>
      <c r="C262" s="139" t="s">
        <v>357</v>
      </c>
      <c r="D262" s="144">
        <v>5080591.55</v>
      </c>
      <c r="E262" s="144">
        <v>4059121.5</v>
      </c>
      <c r="F262" s="84">
        <f t="shared" si="38"/>
        <v>1021470.0499999998</v>
      </c>
    </row>
    <row r="263" spans="1:6" ht="35.450000000000003" customHeight="1" x14ac:dyDescent="0.2">
      <c r="A263" s="83" t="s">
        <v>142</v>
      </c>
      <c r="B263" s="137" t="s">
        <v>124</v>
      </c>
      <c r="C263" s="139" t="s">
        <v>358</v>
      </c>
      <c r="D263" s="144">
        <v>30209</v>
      </c>
      <c r="E263" s="144">
        <v>30209</v>
      </c>
      <c r="F263" s="84">
        <f t="shared" si="38"/>
        <v>0</v>
      </c>
    </row>
    <row r="264" spans="1:6" ht="45" customHeight="1" x14ac:dyDescent="0.2">
      <c r="A264" s="83" t="s">
        <v>144</v>
      </c>
      <c r="B264" s="137" t="s">
        <v>124</v>
      </c>
      <c r="C264" s="139" t="s">
        <v>359</v>
      </c>
      <c r="D264" s="84">
        <v>1466828.41</v>
      </c>
      <c r="E264" s="144">
        <v>1231024.49</v>
      </c>
      <c r="F264" s="84">
        <f t="shared" si="38"/>
        <v>235803.91999999993</v>
      </c>
    </row>
    <row r="265" spans="1:6" ht="26.45" customHeight="1" x14ac:dyDescent="0.2">
      <c r="A265" s="83" t="s">
        <v>146</v>
      </c>
      <c r="B265" s="137" t="s">
        <v>124</v>
      </c>
      <c r="C265" s="139" t="s">
        <v>360</v>
      </c>
      <c r="D265" s="84">
        <f>D266</f>
        <v>384112.94</v>
      </c>
      <c r="E265" s="84">
        <f>E266</f>
        <v>354695.67</v>
      </c>
      <c r="F265" s="84">
        <f t="shared" si="38"/>
        <v>29417.270000000019</v>
      </c>
    </row>
    <row r="266" spans="1:6" ht="34.5" customHeight="1" x14ac:dyDescent="0.2">
      <c r="A266" s="83" t="s">
        <v>148</v>
      </c>
      <c r="B266" s="137" t="s">
        <v>124</v>
      </c>
      <c r="C266" s="139" t="s">
        <v>361</v>
      </c>
      <c r="D266" s="84">
        <f>D267+D268+D269</f>
        <v>384112.94</v>
      </c>
      <c r="E266" s="84">
        <f>E267+E268+E269</f>
        <v>354695.67</v>
      </c>
      <c r="F266" s="84">
        <f t="shared" si="38"/>
        <v>29417.270000000019</v>
      </c>
    </row>
    <row r="267" spans="1:6" ht="34.5" customHeight="1" x14ac:dyDescent="0.2">
      <c r="A267" s="83" t="s">
        <v>150</v>
      </c>
      <c r="B267" s="137" t="s">
        <v>124</v>
      </c>
      <c r="C267" s="139" t="s">
        <v>362</v>
      </c>
      <c r="D267" s="84">
        <v>68960</v>
      </c>
      <c r="E267" s="84">
        <v>43792.29</v>
      </c>
      <c r="F267" s="84">
        <f>D267-E267</f>
        <v>25167.71</v>
      </c>
    </row>
    <row r="268" spans="1:6" ht="34.5" customHeight="1" x14ac:dyDescent="0.2">
      <c r="A268" s="83" t="s">
        <v>956</v>
      </c>
      <c r="B268" s="158" t="s">
        <v>124</v>
      </c>
      <c r="C268" s="159" t="s">
        <v>953</v>
      </c>
      <c r="D268" s="160">
        <v>282029.84000000003</v>
      </c>
      <c r="E268" s="149">
        <v>282029.84000000003</v>
      </c>
      <c r="F268" s="84">
        <f>D268-E268</f>
        <v>0</v>
      </c>
    </row>
    <row r="269" spans="1:6" ht="15" customHeight="1" x14ac:dyDescent="0.2">
      <c r="A269" s="83" t="s">
        <v>152</v>
      </c>
      <c r="B269" s="137" t="s">
        <v>124</v>
      </c>
      <c r="C269" s="139" t="s">
        <v>363</v>
      </c>
      <c r="D269" s="144">
        <v>33123.1</v>
      </c>
      <c r="E269" s="144">
        <v>28873.54</v>
      </c>
      <c r="F269" s="84">
        <f t="shared" si="38"/>
        <v>4249.5599999999977</v>
      </c>
    </row>
    <row r="270" spans="1:6" ht="36.75" customHeight="1" x14ac:dyDescent="0.2">
      <c r="A270" s="83" t="s">
        <v>244</v>
      </c>
      <c r="B270" s="137" t="s">
        <v>124</v>
      </c>
      <c r="C270" s="139" t="s">
        <v>364</v>
      </c>
      <c r="D270" s="84">
        <f>D271</f>
        <v>1278291.42</v>
      </c>
      <c r="E270" s="84">
        <f>E271</f>
        <v>145327.76</v>
      </c>
      <c r="F270" s="84">
        <f t="shared" si="38"/>
        <v>1132963.6599999999</v>
      </c>
    </row>
    <row r="271" spans="1:6" ht="57.6" customHeight="1" x14ac:dyDescent="0.2">
      <c r="A271" s="83" t="s">
        <v>737</v>
      </c>
      <c r="B271" s="137" t="s">
        <v>124</v>
      </c>
      <c r="C271" s="139" t="s">
        <v>365</v>
      </c>
      <c r="D271" s="84">
        <f>D272</f>
        <v>1278291.42</v>
      </c>
      <c r="E271" s="84">
        <f>E272</f>
        <v>145327.76</v>
      </c>
      <c r="F271" s="84">
        <f t="shared" si="38"/>
        <v>1132963.6599999999</v>
      </c>
    </row>
    <row r="272" spans="1:6" ht="27" customHeight="1" x14ac:dyDescent="0.2">
      <c r="A272" s="83" t="s">
        <v>326</v>
      </c>
      <c r="B272" s="137" t="s">
        <v>124</v>
      </c>
      <c r="C272" s="139" t="s">
        <v>794</v>
      </c>
      <c r="D272" s="84">
        <v>1278291.42</v>
      </c>
      <c r="E272" s="144">
        <v>145327.76</v>
      </c>
      <c r="F272" s="84">
        <f t="shared" si="38"/>
        <v>1132963.6599999999</v>
      </c>
    </row>
    <row r="273" spans="1:7" ht="15.6" customHeight="1" x14ac:dyDescent="0.2">
      <c r="A273" s="83" t="s">
        <v>154</v>
      </c>
      <c r="B273" s="137" t="s">
        <v>124</v>
      </c>
      <c r="C273" s="139" t="s">
        <v>366</v>
      </c>
      <c r="D273" s="84">
        <f>D274</f>
        <v>12819.08</v>
      </c>
      <c r="E273" s="84">
        <f>E275</f>
        <v>10757.97</v>
      </c>
      <c r="F273" s="84">
        <f t="shared" si="38"/>
        <v>2061.1100000000006</v>
      </c>
    </row>
    <row r="274" spans="1:7" ht="16.899999999999999" customHeight="1" x14ac:dyDescent="0.2">
      <c r="A274" s="83" t="s">
        <v>160</v>
      </c>
      <c r="B274" s="137" t="s">
        <v>124</v>
      </c>
      <c r="C274" s="139" t="s">
        <v>367</v>
      </c>
      <c r="D274" s="84">
        <f>D275</f>
        <v>12819.08</v>
      </c>
      <c r="E274" s="84">
        <f>E275</f>
        <v>10757.97</v>
      </c>
      <c r="F274" s="84">
        <f t="shared" si="38"/>
        <v>2061.1100000000006</v>
      </c>
    </row>
    <row r="275" spans="1:7" ht="15" customHeight="1" x14ac:dyDescent="0.2">
      <c r="A275" s="83" t="s">
        <v>166</v>
      </c>
      <c r="B275" s="137" t="s">
        <v>124</v>
      </c>
      <c r="C275" s="139" t="s">
        <v>636</v>
      </c>
      <c r="D275" s="84">
        <v>12819.08</v>
      </c>
      <c r="E275" s="84">
        <v>10757.97</v>
      </c>
      <c r="F275" s="84">
        <f t="shared" si="38"/>
        <v>2061.1100000000006</v>
      </c>
    </row>
    <row r="276" spans="1:7" ht="17.25" customHeight="1" x14ac:dyDescent="0.2">
      <c r="A276" s="79" t="s">
        <v>368</v>
      </c>
      <c r="B276" s="80" t="s">
        <v>124</v>
      </c>
      <c r="C276" s="81" t="s">
        <v>369</v>
      </c>
      <c r="D276" s="143">
        <f>D292+D305</f>
        <v>68037862.989999995</v>
      </c>
      <c r="E276" s="143">
        <f>E292+E305</f>
        <v>52208169.060000002</v>
      </c>
      <c r="F276" s="143">
        <f>F292+F305</f>
        <v>15829693.930000002</v>
      </c>
      <c r="G276" s="85"/>
    </row>
    <row r="277" spans="1:7" ht="67.5" x14ac:dyDescent="0.2">
      <c r="A277" s="83" t="s">
        <v>128</v>
      </c>
      <c r="B277" s="137" t="s">
        <v>124</v>
      </c>
      <c r="C277" s="139" t="s">
        <v>822</v>
      </c>
      <c r="D277" s="84">
        <f>D278</f>
        <v>9821</v>
      </c>
      <c r="E277" s="84">
        <f t="shared" ref="E277:F277" si="43">E278</f>
        <v>9821</v>
      </c>
      <c r="F277" s="84">
        <f t="shared" si="43"/>
        <v>0</v>
      </c>
      <c r="G277" s="85"/>
    </row>
    <row r="278" spans="1:7" ht="28.5" customHeight="1" x14ac:dyDescent="0.2">
      <c r="A278" s="83" t="s">
        <v>138</v>
      </c>
      <c r="B278" s="137" t="s">
        <v>124</v>
      </c>
      <c r="C278" s="139" t="s">
        <v>823</v>
      </c>
      <c r="D278" s="84">
        <f>D279</f>
        <v>9821</v>
      </c>
      <c r="E278" s="84">
        <f>E279</f>
        <v>9821</v>
      </c>
      <c r="F278" s="84">
        <f>F279</f>
        <v>0</v>
      </c>
      <c r="G278" s="85"/>
    </row>
    <row r="279" spans="1:7" ht="33.75" x14ac:dyDescent="0.2">
      <c r="A279" s="83" t="s">
        <v>142</v>
      </c>
      <c r="B279" s="137" t="s">
        <v>124</v>
      </c>
      <c r="C279" s="139" t="s">
        <v>824</v>
      </c>
      <c r="D279" s="84">
        <f>D308</f>
        <v>9821</v>
      </c>
      <c r="E279" s="84">
        <f>E308</f>
        <v>9821</v>
      </c>
      <c r="F279" s="84">
        <f>F308</f>
        <v>0</v>
      </c>
      <c r="G279" s="85"/>
    </row>
    <row r="280" spans="1:7" ht="23.45" customHeight="1" x14ac:dyDescent="0.2">
      <c r="A280" s="83" t="s">
        <v>146</v>
      </c>
      <c r="B280" s="137" t="s">
        <v>124</v>
      </c>
      <c r="C280" s="139" t="s">
        <v>370</v>
      </c>
      <c r="D280" s="84">
        <f>D281</f>
        <v>170829</v>
      </c>
      <c r="E280" s="84">
        <f>E281</f>
        <v>130615.17</v>
      </c>
      <c r="F280" s="84">
        <f t="shared" si="38"/>
        <v>40213.83</v>
      </c>
    </row>
    <row r="281" spans="1:7" ht="36" customHeight="1" x14ac:dyDescent="0.2">
      <c r="A281" s="83" t="s">
        <v>148</v>
      </c>
      <c r="B281" s="137" t="s">
        <v>124</v>
      </c>
      <c r="C281" s="139" t="s">
        <v>371</v>
      </c>
      <c r="D281" s="84">
        <f>D282</f>
        <v>170829</v>
      </c>
      <c r="E281" s="84">
        <f>E282</f>
        <v>130615.17</v>
      </c>
      <c r="F281" s="84">
        <f t="shared" si="38"/>
        <v>40213.83</v>
      </c>
    </row>
    <row r="282" spans="1:7" ht="15" customHeight="1" x14ac:dyDescent="0.2">
      <c r="A282" s="83" t="s">
        <v>152</v>
      </c>
      <c r="B282" s="137" t="s">
        <v>124</v>
      </c>
      <c r="C282" s="139" t="s">
        <v>372</v>
      </c>
      <c r="D282" s="84">
        <f>D295+D312</f>
        <v>170829</v>
      </c>
      <c r="E282" s="84">
        <f>E295+E312</f>
        <v>130615.17</v>
      </c>
      <c r="F282" s="84">
        <f t="shared" si="38"/>
        <v>40213.83</v>
      </c>
    </row>
    <row r="283" spans="1:7" ht="33.75" customHeight="1" x14ac:dyDescent="0.2">
      <c r="A283" s="83" t="s">
        <v>281</v>
      </c>
      <c r="B283" s="137" t="s">
        <v>124</v>
      </c>
      <c r="C283" s="139" t="s">
        <v>757</v>
      </c>
      <c r="D283" s="84">
        <f>D296</f>
        <v>2498307.89</v>
      </c>
      <c r="E283" s="84">
        <f t="shared" ref="E283:F283" si="44">E296</f>
        <v>2498307.89</v>
      </c>
      <c r="F283" s="84">
        <f t="shared" si="44"/>
        <v>0</v>
      </c>
    </row>
    <row r="284" spans="1:7" ht="15" customHeight="1" x14ac:dyDescent="0.2">
      <c r="A284" s="83" t="s">
        <v>282</v>
      </c>
      <c r="B284" s="137" t="s">
        <v>124</v>
      </c>
      <c r="C284" s="139" t="s">
        <v>758</v>
      </c>
      <c r="D284" s="84">
        <f>D297</f>
        <v>2498307.89</v>
      </c>
      <c r="E284" s="84">
        <f t="shared" ref="E284:F284" si="45">E297</f>
        <v>2498307.89</v>
      </c>
      <c r="F284" s="84">
        <f t="shared" si="45"/>
        <v>0</v>
      </c>
    </row>
    <row r="285" spans="1:7" ht="38.25" customHeight="1" x14ac:dyDescent="0.2">
      <c r="A285" s="83" t="s">
        <v>283</v>
      </c>
      <c r="B285" s="137" t="s">
        <v>124</v>
      </c>
      <c r="C285" s="139" t="s">
        <v>759</v>
      </c>
      <c r="D285" s="84">
        <f>D298</f>
        <v>2498307.89</v>
      </c>
      <c r="E285" s="84">
        <f t="shared" ref="E285:F285" si="46">E298</f>
        <v>2498307.89</v>
      </c>
      <c r="F285" s="84">
        <f t="shared" si="46"/>
        <v>0</v>
      </c>
    </row>
    <row r="286" spans="1:7" ht="34.15" customHeight="1" x14ac:dyDescent="0.2">
      <c r="A286" s="83" t="s">
        <v>244</v>
      </c>
      <c r="B286" s="137" t="s">
        <v>124</v>
      </c>
      <c r="C286" s="139" t="s">
        <v>373</v>
      </c>
      <c r="D286" s="84">
        <f>D287+D290</f>
        <v>65354355.100000001</v>
      </c>
      <c r="E286" s="84">
        <f>E287+E290</f>
        <v>49565475</v>
      </c>
      <c r="F286" s="84">
        <f t="shared" si="38"/>
        <v>15788880.100000001</v>
      </c>
    </row>
    <row r="287" spans="1:7" ht="13.15" customHeight="1" x14ac:dyDescent="0.2">
      <c r="A287" s="83" t="s">
        <v>245</v>
      </c>
      <c r="B287" s="137" t="s">
        <v>124</v>
      </c>
      <c r="C287" s="139" t="s">
        <v>374</v>
      </c>
      <c r="D287" s="84">
        <f>D288+D289</f>
        <v>65146242.880000003</v>
      </c>
      <c r="E287" s="84">
        <f>E288+E289</f>
        <v>49357362.780000001</v>
      </c>
      <c r="F287" s="84">
        <f t="shared" si="38"/>
        <v>15788880.100000001</v>
      </c>
    </row>
    <row r="288" spans="1:7" ht="57.75" customHeight="1" x14ac:dyDescent="0.2">
      <c r="A288" s="83" t="s">
        <v>286</v>
      </c>
      <c r="B288" s="137" t="s">
        <v>124</v>
      </c>
      <c r="C288" s="139" t="s">
        <v>375</v>
      </c>
      <c r="D288" s="84">
        <f>D301</f>
        <v>58823207.420000002</v>
      </c>
      <c r="E288" s="84">
        <f>E301</f>
        <v>43470394.439999998</v>
      </c>
      <c r="F288" s="84">
        <f t="shared" si="38"/>
        <v>15352812.980000004</v>
      </c>
    </row>
    <row r="289" spans="1:6" ht="23.25" customHeight="1" x14ac:dyDescent="0.2">
      <c r="A289" s="83" t="s">
        <v>246</v>
      </c>
      <c r="B289" s="137" t="s">
        <v>124</v>
      </c>
      <c r="C289" s="139" t="s">
        <v>376</v>
      </c>
      <c r="D289" s="84">
        <f>D302+D315</f>
        <v>6323035.46</v>
      </c>
      <c r="E289" s="84">
        <f>E302+E315</f>
        <v>5886968.3399999999</v>
      </c>
      <c r="F289" s="84">
        <f t="shared" si="38"/>
        <v>436067.12000000011</v>
      </c>
    </row>
    <row r="290" spans="1:6" ht="62.25" customHeight="1" x14ac:dyDescent="0.2">
      <c r="A290" s="83" t="s">
        <v>737</v>
      </c>
      <c r="B290" s="137" t="s">
        <v>124</v>
      </c>
      <c r="C290" s="139" t="s">
        <v>377</v>
      </c>
      <c r="D290" s="84">
        <f>D291</f>
        <v>208112.22</v>
      </c>
      <c r="E290" s="84">
        <f>E291</f>
        <v>208112.22</v>
      </c>
      <c r="F290" s="84">
        <f t="shared" si="38"/>
        <v>0</v>
      </c>
    </row>
    <row r="291" spans="1:6" ht="28.5" customHeight="1" x14ac:dyDescent="0.2">
      <c r="A291" s="83" t="s">
        <v>326</v>
      </c>
      <c r="B291" s="137" t="s">
        <v>124</v>
      </c>
      <c r="C291" s="139" t="s">
        <v>378</v>
      </c>
      <c r="D291" s="84">
        <f>D304</f>
        <v>208112.22</v>
      </c>
      <c r="E291" s="84">
        <f>E304</f>
        <v>208112.22</v>
      </c>
      <c r="F291" s="84">
        <f t="shared" si="38"/>
        <v>0</v>
      </c>
    </row>
    <row r="292" spans="1:6" x14ac:dyDescent="0.2">
      <c r="A292" s="79" t="s">
        <v>379</v>
      </c>
      <c r="B292" s="80" t="s">
        <v>124</v>
      </c>
      <c r="C292" s="81" t="s">
        <v>380</v>
      </c>
      <c r="D292" s="143">
        <f>D293+D299+D296</f>
        <v>67563662.989999995</v>
      </c>
      <c r="E292" s="143">
        <f>E293+E299+E296</f>
        <v>51774782.890000001</v>
      </c>
      <c r="F292" s="143">
        <f>F293+F299+F296</f>
        <v>15788880.100000001</v>
      </c>
    </row>
    <row r="293" spans="1:6" ht="25.9" customHeight="1" x14ac:dyDescent="0.2">
      <c r="A293" s="83" t="s">
        <v>146</v>
      </c>
      <c r="B293" s="137" t="s">
        <v>124</v>
      </c>
      <c r="C293" s="139" t="s">
        <v>381</v>
      </c>
      <c r="D293" s="84">
        <f>D294</f>
        <v>50000</v>
      </c>
      <c r="E293" s="84">
        <f>E294</f>
        <v>50000</v>
      </c>
      <c r="F293" s="84">
        <f t="shared" si="38"/>
        <v>0</v>
      </c>
    </row>
    <row r="294" spans="1:6" ht="35.25" customHeight="1" x14ac:dyDescent="0.2">
      <c r="A294" s="83" t="s">
        <v>148</v>
      </c>
      <c r="B294" s="137" t="s">
        <v>124</v>
      </c>
      <c r="C294" s="139" t="s">
        <v>382</v>
      </c>
      <c r="D294" s="84">
        <f>D295</f>
        <v>50000</v>
      </c>
      <c r="E294" s="84">
        <f>E295</f>
        <v>50000</v>
      </c>
      <c r="F294" s="84">
        <f t="shared" si="38"/>
        <v>0</v>
      </c>
    </row>
    <row r="295" spans="1:6" ht="12" customHeight="1" x14ac:dyDescent="0.2">
      <c r="A295" s="83" t="s">
        <v>152</v>
      </c>
      <c r="B295" s="137" t="s">
        <v>124</v>
      </c>
      <c r="C295" s="139" t="s">
        <v>383</v>
      </c>
      <c r="D295" s="84">
        <v>50000</v>
      </c>
      <c r="E295" s="84">
        <v>50000</v>
      </c>
      <c r="F295" s="84">
        <f t="shared" si="38"/>
        <v>0</v>
      </c>
    </row>
    <row r="296" spans="1:6" ht="38.25" customHeight="1" x14ac:dyDescent="0.2">
      <c r="A296" s="83" t="s">
        <v>281</v>
      </c>
      <c r="B296" s="137" t="s">
        <v>124</v>
      </c>
      <c r="C296" s="139" t="s">
        <v>756</v>
      </c>
      <c r="D296" s="84">
        <f>D297</f>
        <v>2498307.89</v>
      </c>
      <c r="E296" s="84">
        <f t="shared" ref="E296:F296" si="47">E297</f>
        <v>2498307.89</v>
      </c>
      <c r="F296" s="84">
        <f t="shared" si="47"/>
        <v>0</v>
      </c>
    </row>
    <row r="297" spans="1:6" ht="13.5" customHeight="1" x14ac:dyDescent="0.2">
      <c r="A297" s="83" t="s">
        <v>282</v>
      </c>
      <c r="B297" s="137" t="s">
        <v>124</v>
      </c>
      <c r="C297" s="139" t="s">
        <v>754</v>
      </c>
      <c r="D297" s="84">
        <f>D298</f>
        <v>2498307.89</v>
      </c>
      <c r="E297" s="84">
        <f>E298</f>
        <v>2498307.89</v>
      </c>
      <c r="F297" s="84">
        <f>D297-E297</f>
        <v>0</v>
      </c>
    </row>
    <row r="298" spans="1:6" ht="37.5" customHeight="1" x14ac:dyDescent="0.2">
      <c r="A298" s="83" t="s">
        <v>283</v>
      </c>
      <c r="B298" s="137" t="s">
        <v>124</v>
      </c>
      <c r="C298" s="139" t="s">
        <v>755</v>
      </c>
      <c r="D298" s="84">
        <v>2498307.89</v>
      </c>
      <c r="E298" s="84">
        <v>2498307.89</v>
      </c>
      <c r="F298" s="84">
        <f>D298-E298</f>
        <v>0</v>
      </c>
    </row>
    <row r="299" spans="1:6" ht="34.15" customHeight="1" x14ac:dyDescent="0.2">
      <c r="A299" s="83" t="s">
        <v>244</v>
      </c>
      <c r="B299" s="137" t="s">
        <v>124</v>
      </c>
      <c r="C299" s="139" t="s">
        <v>384</v>
      </c>
      <c r="D299" s="84">
        <f>D300+D303</f>
        <v>65015355.100000001</v>
      </c>
      <c r="E299" s="84">
        <f>E300+E303</f>
        <v>49226475</v>
      </c>
      <c r="F299" s="84">
        <f t="shared" si="38"/>
        <v>15788880.100000001</v>
      </c>
    </row>
    <row r="300" spans="1:6" ht="15" customHeight="1" x14ac:dyDescent="0.2">
      <c r="A300" s="83" t="s">
        <v>245</v>
      </c>
      <c r="B300" s="137" t="s">
        <v>124</v>
      </c>
      <c r="C300" s="139" t="s">
        <v>385</v>
      </c>
      <c r="D300" s="144">
        <f>D301+D302</f>
        <v>64807242.880000003</v>
      </c>
      <c r="E300" s="144">
        <f>E301+E302</f>
        <v>49018362.780000001</v>
      </c>
      <c r="F300" s="84">
        <f t="shared" si="38"/>
        <v>15788880.100000001</v>
      </c>
    </row>
    <row r="301" spans="1:6" ht="58.5" customHeight="1" x14ac:dyDescent="0.2">
      <c r="A301" s="83" t="s">
        <v>286</v>
      </c>
      <c r="B301" s="137" t="s">
        <v>124</v>
      </c>
      <c r="C301" s="139" t="s">
        <v>386</v>
      </c>
      <c r="D301" s="144">
        <v>58823207.420000002</v>
      </c>
      <c r="E301" s="84">
        <v>43470394.439999998</v>
      </c>
      <c r="F301" s="84">
        <f t="shared" si="38"/>
        <v>15352812.980000004</v>
      </c>
    </row>
    <row r="302" spans="1:6" ht="23.45" customHeight="1" x14ac:dyDescent="0.2">
      <c r="A302" s="83" t="s">
        <v>246</v>
      </c>
      <c r="B302" s="137" t="s">
        <v>124</v>
      </c>
      <c r="C302" s="139" t="s">
        <v>387</v>
      </c>
      <c r="D302" s="84">
        <v>5984035.46</v>
      </c>
      <c r="E302" s="84">
        <v>5547968.3399999999</v>
      </c>
      <c r="F302" s="84">
        <f t="shared" si="38"/>
        <v>436067.12000000011</v>
      </c>
    </row>
    <row r="303" spans="1:6" ht="58.15" customHeight="1" x14ac:dyDescent="0.2">
      <c r="A303" s="83" t="s">
        <v>737</v>
      </c>
      <c r="B303" s="137" t="s">
        <v>124</v>
      </c>
      <c r="C303" s="139" t="s">
        <v>388</v>
      </c>
      <c r="D303" s="84">
        <f>D304</f>
        <v>208112.22</v>
      </c>
      <c r="E303" s="84">
        <f>E304</f>
        <v>208112.22</v>
      </c>
      <c r="F303" s="84">
        <f t="shared" si="38"/>
        <v>0</v>
      </c>
    </row>
    <row r="304" spans="1:6" ht="28.5" customHeight="1" x14ac:dyDescent="0.2">
      <c r="A304" s="83" t="s">
        <v>944</v>
      </c>
      <c r="B304" s="137" t="s">
        <v>124</v>
      </c>
      <c r="C304" s="139" t="s">
        <v>945</v>
      </c>
      <c r="D304" s="84">
        <v>208112.22</v>
      </c>
      <c r="E304" s="84">
        <v>208112.22</v>
      </c>
      <c r="F304" s="84">
        <f t="shared" si="38"/>
        <v>0</v>
      </c>
    </row>
    <row r="305" spans="1:6" ht="24" customHeight="1" x14ac:dyDescent="0.2">
      <c r="A305" s="79" t="s">
        <v>389</v>
      </c>
      <c r="B305" s="80" t="s">
        <v>124</v>
      </c>
      <c r="C305" s="81" t="s">
        <v>390</v>
      </c>
      <c r="D305" s="143">
        <f>D306+D310+D313</f>
        <v>474200</v>
      </c>
      <c r="E305" s="143">
        <f>E306+E310+E313</f>
        <v>433386.17</v>
      </c>
      <c r="F305" s="143">
        <f t="shared" si="38"/>
        <v>40813.830000000016</v>
      </c>
    </row>
    <row r="306" spans="1:6" ht="67.5" x14ac:dyDescent="0.2">
      <c r="A306" s="83" t="s">
        <v>128</v>
      </c>
      <c r="B306" s="137" t="s">
        <v>124</v>
      </c>
      <c r="C306" s="139" t="s">
        <v>819</v>
      </c>
      <c r="D306" s="84">
        <f>D307</f>
        <v>14371</v>
      </c>
      <c r="E306" s="84">
        <f>E307</f>
        <v>13771</v>
      </c>
      <c r="F306" s="84">
        <f>D306-E306</f>
        <v>600</v>
      </c>
    </row>
    <row r="307" spans="1:6" ht="33.75" x14ac:dyDescent="0.2">
      <c r="A307" s="83" t="s">
        <v>138</v>
      </c>
      <c r="B307" s="137" t="s">
        <v>124</v>
      </c>
      <c r="C307" s="139" t="s">
        <v>820</v>
      </c>
      <c r="D307" s="84">
        <f>D308+D309</f>
        <v>14371</v>
      </c>
      <c r="E307" s="84">
        <f>E308+E309</f>
        <v>13771</v>
      </c>
      <c r="F307" s="84">
        <f>D307-E307</f>
        <v>600</v>
      </c>
    </row>
    <row r="308" spans="1:6" ht="33.75" x14ac:dyDescent="0.2">
      <c r="A308" s="83" t="s">
        <v>142</v>
      </c>
      <c r="B308" s="137" t="s">
        <v>124</v>
      </c>
      <c r="C308" s="139" t="s">
        <v>821</v>
      </c>
      <c r="D308" s="84">
        <v>9821</v>
      </c>
      <c r="E308" s="84">
        <v>9821</v>
      </c>
      <c r="F308" s="84">
        <f>D308-E308</f>
        <v>0</v>
      </c>
    </row>
    <row r="309" spans="1:6" ht="56.25" x14ac:dyDescent="0.2">
      <c r="A309" s="83" t="s">
        <v>220</v>
      </c>
      <c r="B309" s="158" t="s">
        <v>124</v>
      </c>
      <c r="C309" s="159" t="s">
        <v>955</v>
      </c>
      <c r="D309" s="84">
        <v>4550</v>
      </c>
      <c r="E309" s="84">
        <v>3950</v>
      </c>
      <c r="F309" s="84">
        <f>D309-E309</f>
        <v>600</v>
      </c>
    </row>
    <row r="310" spans="1:6" ht="22.9" customHeight="1" x14ac:dyDescent="0.2">
      <c r="A310" s="83" t="s">
        <v>146</v>
      </c>
      <c r="B310" s="137" t="s">
        <v>124</v>
      </c>
      <c r="C310" s="139" t="s">
        <v>635</v>
      </c>
      <c r="D310" s="84">
        <f t="shared" ref="D310:E311" si="48">D311</f>
        <v>120829</v>
      </c>
      <c r="E310" s="84">
        <f t="shared" si="48"/>
        <v>80615.17</v>
      </c>
      <c r="F310" s="84">
        <f t="shared" si="38"/>
        <v>40213.83</v>
      </c>
    </row>
    <row r="311" spans="1:6" ht="33.75" x14ac:dyDescent="0.2">
      <c r="A311" s="83" t="s">
        <v>148</v>
      </c>
      <c r="B311" s="137" t="s">
        <v>124</v>
      </c>
      <c r="C311" s="139" t="s">
        <v>634</v>
      </c>
      <c r="D311" s="84">
        <f t="shared" si="48"/>
        <v>120829</v>
      </c>
      <c r="E311" s="84">
        <f t="shared" si="48"/>
        <v>80615.17</v>
      </c>
      <c r="F311" s="84">
        <f t="shared" si="38"/>
        <v>40213.83</v>
      </c>
    </row>
    <row r="312" spans="1:6" ht="18.600000000000001" customHeight="1" x14ac:dyDescent="0.2">
      <c r="A312" s="83" t="s">
        <v>152</v>
      </c>
      <c r="B312" s="137" t="s">
        <v>124</v>
      </c>
      <c r="C312" s="139" t="s">
        <v>633</v>
      </c>
      <c r="D312" s="84">
        <v>120829</v>
      </c>
      <c r="E312" s="84">
        <v>80615.17</v>
      </c>
      <c r="F312" s="84">
        <f t="shared" si="38"/>
        <v>40213.83</v>
      </c>
    </row>
    <row r="313" spans="1:6" ht="34.5" customHeight="1" x14ac:dyDescent="0.2">
      <c r="A313" s="83" t="s">
        <v>244</v>
      </c>
      <c r="B313" s="137" t="s">
        <v>124</v>
      </c>
      <c r="C313" s="139" t="s">
        <v>809</v>
      </c>
      <c r="D313" s="84">
        <f>D314</f>
        <v>339000</v>
      </c>
      <c r="E313" s="84">
        <f>E314</f>
        <v>339000</v>
      </c>
      <c r="F313" s="84">
        <f>D313-E313</f>
        <v>0</v>
      </c>
    </row>
    <row r="314" spans="1:6" x14ac:dyDescent="0.2">
      <c r="A314" s="83" t="s">
        <v>245</v>
      </c>
      <c r="B314" s="137" t="s">
        <v>124</v>
      </c>
      <c r="C314" s="139" t="s">
        <v>810</v>
      </c>
      <c r="D314" s="84">
        <f>D315</f>
        <v>339000</v>
      </c>
      <c r="E314" s="84">
        <f>E315</f>
        <v>339000</v>
      </c>
      <c r="F314" s="84">
        <f>D314-E314</f>
        <v>0</v>
      </c>
    </row>
    <row r="315" spans="1:6" ht="22.5" x14ac:dyDescent="0.2">
      <c r="A315" s="83" t="s">
        <v>246</v>
      </c>
      <c r="B315" s="137" t="s">
        <v>124</v>
      </c>
      <c r="C315" s="139" t="s">
        <v>811</v>
      </c>
      <c r="D315" s="84">
        <v>339000</v>
      </c>
      <c r="E315" s="84">
        <v>339000</v>
      </c>
      <c r="F315" s="84">
        <f>D315-E315</f>
        <v>0</v>
      </c>
    </row>
    <row r="316" spans="1:6" ht="15.6" customHeight="1" x14ac:dyDescent="0.2">
      <c r="A316" s="79" t="s">
        <v>391</v>
      </c>
      <c r="B316" s="80" t="s">
        <v>124</v>
      </c>
      <c r="C316" s="81" t="s">
        <v>392</v>
      </c>
      <c r="D316" s="143">
        <f>D330+D334+D339+D343</f>
        <v>12603852.42</v>
      </c>
      <c r="E316" s="143">
        <f>E330+E334+E339+E343</f>
        <v>7387007.6000000006</v>
      </c>
      <c r="F316" s="143">
        <f t="shared" si="38"/>
        <v>5216844.8199999994</v>
      </c>
    </row>
    <row r="317" spans="1:6" ht="38.25" customHeight="1" x14ac:dyDescent="0.2">
      <c r="A317" s="83" t="s">
        <v>146</v>
      </c>
      <c r="B317" s="137" t="s">
        <v>124</v>
      </c>
      <c r="C317" s="139" t="s">
        <v>393</v>
      </c>
      <c r="D317" s="84">
        <f>D318</f>
        <v>250674</v>
      </c>
      <c r="E317" s="84">
        <f>E318</f>
        <v>74352.11</v>
      </c>
      <c r="F317" s="84">
        <f>D317-E317</f>
        <v>176321.89</v>
      </c>
    </row>
    <row r="318" spans="1:6" ht="33" customHeight="1" x14ac:dyDescent="0.2">
      <c r="A318" s="83" t="s">
        <v>148</v>
      </c>
      <c r="B318" s="137" t="s">
        <v>124</v>
      </c>
      <c r="C318" s="139" t="s">
        <v>394</v>
      </c>
      <c r="D318" s="84">
        <f>D319</f>
        <v>250674</v>
      </c>
      <c r="E318" s="84">
        <f>E319</f>
        <v>74352.11</v>
      </c>
      <c r="F318" s="84">
        <f t="shared" si="38"/>
        <v>176321.89</v>
      </c>
    </row>
    <row r="319" spans="1:6" ht="15.6" customHeight="1" x14ac:dyDescent="0.2">
      <c r="A319" s="83" t="s">
        <v>152</v>
      </c>
      <c r="B319" s="137" t="s">
        <v>124</v>
      </c>
      <c r="C319" s="139" t="s">
        <v>395</v>
      </c>
      <c r="D319" s="84">
        <f>D346</f>
        <v>250674</v>
      </c>
      <c r="E319" s="84">
        <f>E346</f>
        <v>74352.11</v>
      </c>
      <c r="F319" s="84">
        <f t="shared" si="38"/>
        <v>176321.89</v>
      </c>
    </row>
    <row r="320" spans="1:6" ht="22.9" customHeight="1" x14ac:dyDescent="0.2">
      <c r="A320" s="83" t="s">
        <v>396</v>
      </c>
      <c r="B320" s="137" t="s">
        <v>124</v>
      </c>
      <c r="C320" s="139" t="s">
        <v>397</v>
      </c>
      <c r="D320" s="84">
        <f>D321+D323+D326</f>
        <v>10495078.42</v>
      </c>
      <c r="E320" s="84">
        <f>E321+E323+E326</f>
        <v>6923755.4900000002</v>
      </c>
      <c r="F320" s="84">
        <f t="shared" si="38"/>
        <v>3571322.9299999997</v>
      </c>
    </row>
    <row r="321" spans="1:6" ht="24" customHeight="1" x14ac:dyDescent="0.2">
      <c r="A321" s="83" t="s">
        <v>398</v>
      </c>
      <c r="B321" s="137" t="s">
        <v>124</v>
      </c>
      <c r="C321" s="139" t="s">
        <v>399</v>
      </c>
      <c r="D321" s="84">
        <f>D322</f>
        <v>8511318.4199999999</v>
      </c>
      <c r="E321" s="84">
        <f>E322</f>
        <v>6282163.4900000002</v>
      </c>
      <c r="F321" s="84">
        <f t="shared" si="38"/>
        <v>2229154.9299999997</v>
      </c>
    </row>
    <row r="322" spans="1:6" ht="16.149999999999999" customHeight="1" x14ac:dyDescent="0.2">
      <c r="A322" s="83" t="s">
        <v>400</v>
      </c>
      <c r="B322" s="137" t="s">
        <v>124</v>
      </c>
      <c r="C322" s="139" t="s">
        <v>401</v>
      </c>
      <c r="D322" s="84">
        <f>D333</f>
        <v>8511318.4199999999</v>
      </c>
      <c r="E322" s="84">
        <f>E333</f>
        <v>6282163.4900000002</v>
      </c>
      <c r="F322" s="84">
        <f t="shared" si="38"/>
        <v>2229154.9299999997</v>
      </c>
    </row>
    <row r="323" spans="1:6" ht="29.25" customHeight="1" x14ac:dyDescent="0.2">
      <c r="A323" s="83" t="s">
        <v>402</v>
      </c>
      <c r="B323" s="137" t="s">
        <v>124</v>
      </c>
      <c r="C323" s="139" t="s">
        <v>403</v>
      </c>
      <c r="D323" s="84">
        <f>D324+D325</f>
        <v>1885760</v>
      </c>
      <c r="E323" s="84">
        <f>E324+E325</f>
        <v>576592</v>
      </c>
      <c r="F323" s="84">
        <f t="shared" si="38"/>
        <v>1309168</v>
      </c>
    </row>
    <row r="324" spans="1:6" ht="32.450000000000003" customHeight="1" x14ac:dyDescent="0.2">
      <c r="A324" s="83" t="s">
        <v>404</v>
      </c>
      <c r="B324" s="137" t="s">
        <v>124</v>
      </c>
      <c r="C324" s="139" t="s">
        <v>405</v>
      </c>
      <c r="D324" s="84">
        <f>D337</f>
        <v>800000</v>
      </c>
      <c r="E324" s="84">
        <f t="shared" ref="E324:F324" si="49">E337</f>
        <v>576592</v>
      </c>
      <c r="F324" s="84">
        <f t="shared" si="49"/>
        <v>223408</v>
      </c>
    </row>
    <row r="325" spans="1:6" ht="15.6" customHeight="1" x14ac:dyDescent="0.2">
      <c r="A325" s="83" t="s">
        <v>406</v>
      </c>
      <c r="B325" s="137" t="s">
        <v>124</v>
      </c>
      <c r="C325" s="139" t="s">
        <v>407</v>
      </c>
      <c r="D325" s="84">
        <f>D338</f>
        <v>1085760</v>
      </c>
      <c r="E325" s="84">
        <f>E338</f>
        <v>0</v>
      </c>
      <c r="F325" s="84">
        <f t="shared" si="38"/>
        <v>1085760</v>
      </c>
    </row>
    <row r="326" spans="1:6" x14ac:dyDescent="0.2">
      <c r="A326" s="83" t="s">
        <v>408</v>
      </c>
      <c r="B326" s="137" t="s">
        <v>124</v>
      </c>
      <c r="C326" s="139" t="s">
        <v>409</v>
      </c>
      <c r="D326" s="84">
        <f>D348</f>
        <v>98000</v>
      </c>
      <c r="E326" s="84">
        <f>E348</f>
        <v>65000</v>
      </c>
      <c r="F326" s="84">
        <f t="shared" si="38"/>
        <v>33000</v>
      </c>
    </row>
    <row r="327" spans="1:6" ht="40.5" customHeight="1" x14ac:dyDescent="0.2">
      <c r="A327" s="83" t="s">
        <v>244</v>
      </c>
      <c r="B327" s="137" t="s">
        <v>124</v>
      </c>
      <c r="C327" s="139" t="s">
        <v>410</v>
      </c>
      <c r="D327" s="84">
        <f>D328</f>
        <v>1858100</v>
      </c>
      <c r="E327" s="84">
        <f>E328</f>
        <v>388900</v>
      </c>
      <c r="F327" s="84">
        <f t="shared" ref="F327:F379" si="50">D327-E327</f>
        <v>1469200</v>
      </c>
    </row>
    <row r="328" spans="1:6" ht="19.149999999999999" customHeight="1" x14ac:dyDescent="0.2">
      <c r="A328" s="83" t="s">
        <v>245</v>
      </c>
      <c r="B328" s="137" t="s">
        <v>124</v>
      </c>
      <c r="C328" s="139" t="s">
        <v>411</v>
      </c>
      <c r="D328" s="84">
        <f>D329</f>
        <v>1858100</v>
      </c>
      <c r="E328" s="84">
        <f>E329</f>
        <v>388900</v>
      </c>
      <c r="F328" s="84">
        <f t="shared" si="50"/>
        <v>1469200</v>
      </c>
    </row>
    <row r="329" spans="1:6" ht="22.9" customHeight="1" x14ac:dyDescent="0.2">
      <c r="A329" s="83" t="s">
        <v>246</v>
      </c>
      <c r="B329" s="137" t="s">
        <v>124</v>
      </c>
      <c r="C329" s="139" t="s">
        <v>412</v>
      </c>
      <c r="D329" s="84">
        <f>D342+D351</f>
        <v>1858100</v>
      </c>
      <c r="E329" s="84">
        <f t="shared" ref="E329:F329" si="51">E342+E351</f>
        <v>388900</v>
      </c>
      <c r="F329" s="84">
        <f t="shared" si="51"/>
        <v>1469200</v>
      </c>
    </row>
    <row r="330" spans="1:6" ht="18.600000000000001" customHeight="1" x14ac:dyDescent="0.2">
      <c r="A330" s="79" t="s">
        <v>413</v>
      </c>
      <c r="B330" s="80" t="s">
        <v>124</v>
      </c>
      <c r="C330" s="81" t="s">
        <v>414</v>
      </c>
      <c r="D330" s="143">
        <f t="shared" ref="D330:E331" si="52">D331</f>
        <v>8511318.4199999999</v>
      </c>
      <c r="E330" s="143">
        <f t="shared" si="52"/>
        <v>6282163.4900000002</v>
      </c>
      <c r="F330" s="143">
        <f t="shared" si="50"/>
        <v>2229154.9299999997</v>
      </c>
    </row>
    <row r="331" spans="1:6" ht="22.9" customHeight="1" x14ac:dyDescent="0.2">
      <c r="A331" s="83" t="s">
        <v>396</v>
      </c>
      <c r="B331" s="137" t="s">
        <v>124</v>
      </c>
      <c r="C331" s="139" t="s">
        <v>415</v>
      </c>
      <c r="D331" s="84">
        <f t="shared" si="52"/>
        <v>8511318.4199999999</v>
      </c>
      <c r="E331" s="84">
        <f t="shared" si="52"/>
        <v>6282163.4900000002</v>
      </c>
      <c r="F331" s="84">
        <f t="shared" si="50"/>
        <v>2229154.9299999997</v>
      </c>
    </row>
    <row r="332" spans="1:6" ht="24.6" customHeight="1" x14ac:dyDescent="0.2">
      <c r="A332" s="83" t="s">
        <v>398</v>
      </c>
      <c r="B332" s="137" t="s">
        <v>124</v>
      </c>
      <c r="C332" s="139" t="s">
        <v>416</v>
      </c>
      <c r="D332" s="84">
        <f>D333</f>
        <v>8511318.4199999999</v>
      </c>
      <c r="E332" s="84">
        <f>E333</f>
        <v>6282163.4900000002</v>
      </c>
      <c r="F332" s="84">
        <f t="shared" si="50"/>
        <v>2229154.9299999997</v>
      </c>
    </row>
    <row r="333" spans="1:6" ht="18" customHeight="1" x14ac:dyDescent="0.2">
      <c r="A333" s="83" t="s">
        <v>400</v>
      </c>
      <c r="B333" s="137" t="s">
        <v>124</v>
      </c>
      <c r="C333" s="139" t="s">
        <v>417</v>
      </c>
      <c r="D333" s="84">
        <v>8511318.4199999999</v>
      </c>
      <c r="E333" s="84">
        <v>6282163.4900000002</v>
      </c>
      <c r="F333" s="84">
        <f t="shared" si="50"/>
        <v>2229154.9299999997</v>
      </c>
    </row>
    <row r="334" spans="1:6" ht="15.6" customHeight="1" x14ac:dyDescent="0.2">
      <c r="A334" s="79" t="s">
        <v>418</v>
      </c>
      <c r="B334" s="80" t="s">
        <v>124</v>
      </c>
      <c r="C334" s="81" t="s">
        <v>419</v>
      </c>
      <c r="D334" s="143">
        <f>D335</f>
        <v>1885760</v>
      </c>
      <c r="E334" s="143">
        <f>E335</f>
        <v>576592</v>
      </c>
      <c r="F334" s="143">
        <f t="shared" si="50"/>
        <v>1309168</v>
      </c>
    </row>
    <row r="335" spans="1:6" ht="22.9" customHeight="1" x14ac:dyDescent="0.2">
      <c r="A335" s="83" t="s">
        <v>396</v>
      </c>
      <c r="B335" s="137" t="s">
        <v>124</v>
      </c>
      <c r="C335" s="139" t="s">
        <v>420</v>
      </c>
      <c r="D335" s="84">
        <f>D336</f>
        <v>1885760</v>
      </c>
      <c r="E335" s="84">
        <f>E336</f>
        <v>576592</v>
      </c>
      <c r="F335" s="84">
        <f t="shared" si="50"/>
        <v>1309168</v>
      </c>
    </row>
    <row r="336" spans="1:6" ht="24" customHeight="1" x14ac:dyDescent="0.2">
      <c r="A336" s="83" t="s">
        <v>402</v>
      </c>
      <c r="B336" s="137" t="s">
        <v>124</v>
      </c>
      <c r="C336" s="139" t="s">
        <v>421</v>
      </c>
      <c r="D336" s="84">
        <f>D337+D338</f>
        <v>1885760</v>
      </c>
      <c r="E336" s="84">
        <f>E337+E338</f>
        <v>576592</v>
      </c>
      <c r="F336" s="84">
        <f t="shared" si="50"/>
        <v>1309168</v>
      </c>
    </row>
    <row r="337" spans="1:6" ht="36" customHeight="1" x14ac:dyDescent="0.2">
      <c r="A337" s="83" t="s">
        <v>404</v>
      </c>
      <c r="B337" s="137" t="s">
        <v>124</v>
      </c>
      <c r="C337" s="139" t="s">
        <v>422</v>
      </c>
      <c r="D337" s="84">
        <v>800000</v>
      </c>
      <c r="E337" s="84">
        <v>576592</v>
      </c>
      <c r="F337" s="84">
        <f t="shared" si="50"/>
        <v>223408</v>
      </c>
    </row>
    <row r="338" spans="1:6" ht="15.6" customHeight="1" x14ac:dyDescent="0.2">
      <c r="A338" s="83" t="s">
        <v>406</v>
      </c>
      <c r="B338" s="137" t="s">
        <v>124</v>
      </c>
      <c r="C338" s="139" t="s">
        <v>423</v>
      </c>
      <c r="D338" s="84">
        <v>1085760</v>
      </c>
      <c r="E338" s="84">
        <v>0</v>
      </c>
      <c r="F338" s="84">
        <f t="shared" si="50"/>
        <v>1085760</v>
      </c>
    </row>
    <row r="339" spans="1:6" x14ac:dyDescent="0.2">
      <c r="A339" s="79" t="s">
        <v>424</v>
      </c>
      <c r="B339" s="80" t="s">
        <v>124</v>
      </c>
      <c r="C339" s="81" t="s">
        <v>425</v>
      </c>
      <c r="D339" s="143">
        <f>+D340</f>
        <v>1793600</v>
      </c>
      <c r="E339" s="143">
        <f>E340</f>
        <v>335900</v>
      </c>
      <c r="F339" s="143">
        <f t="shared" si="50"/>
        <v>1457700</v>
      </c>
    </row>
    <row r="340" spans="1:6" ht="34.15" customHeight="1" x14ac:dyDescent="0.2">
      <c r="A340" s="83" t="s">
        <v>244</v>
      </c>
      <c r="B340" s="137" t="s">
        <v>124</v>
      </c>
      <c r="C340" s="139" t="s">
        <v>426</v>
      </c>
      <c r="D340" s="84">
        <f>D341</f>
        <v>1793600</v>
      </c>
      <c r="E340" s="84">
        <f>E341</f>
        <v>335900</v>
      </c>
      <c r="F340" s="84">
        <f t="shared" si="50"/>
        <v>1457700</v>
      </c>
    </row>
    <row r="341" spans="1:6" ht="16.149999999999999" customHeight="1" x14ac:dyDescent="0.2">
      <c r="A341" s="83" t="s">
        <v>245</v>
      </c>
      <c r="B341" s="137" t="s">
        <v>124</v>
      </c>
      <c r="C341" s="139" t="s">
        <v>427</v>
      </c>
      <c r="D341" s="84">
        <f>D342</f>
        <v>1793600</v>
      </c>
      <c r="E341" s="84">
        <f>E342</f>
        <v>335900</v>
      </c>
      <c r="F341" s="84">
        <f t="shared" si="50"/>
        <v>1457700</v>
      </c>
    </row>
    <row r="342" spans="1:6" ht="24.6" customHeight="1" x14ac:dyDescent="0.2">
      <c r="A342" s="83" t="s">
        <v>246</v>
      </c>
      <c r="B342" s="137" t="s">
        <v>124</v>
      </c>
      <c r="C342" s="139" t="s">
        <v>428</v>
      </c>
      <c r="D342" s="84">
        <v>1793600</v>
      </c>
      <c r="E342" s="84">
        <v>335900</v>
      </c>
      <c r="F342" s="84">
        <f t="shared" si="50"/>
        <v>1457700</v>
      </c>
    </row>
    <row r="343" spans="1:6" ht="24" customHeight="1" x14ac:dyDescent="0.2">
      <c r="A343" s="79" t="s">
        <v>429</v>
      </c>
      <c r="B343" s="80" t="s">
        <v>124</v>
      </c>
      <c r="C343" s="81" t="s">
        <v>430</v>
      </c>
      <c r="D343" s="143">
        <f>D344+D347+D349</f>
        <v>413174</v>
      </c>
      <c r="E343" s="143">
        <f>E344+E347+E349</f>
        <v>192352.11</v>
      </c>
      <c r="F343" s="143">
        <f t="shared" si="50"/>
        <v>220821.89</v>
      </c>
    </row>
    <row r="344" spans="1:6" ht="25.9" customHeight="1" x14ac:dyDescent="0.2">
      <c r="A344" s="83" t="s">
        <v>146</v>
      </c>
      <c r="B344" s="137" t="s">
        <v>124</v>
      </c>
      <c r="C344" s="139" t="s">
        <v>431</v>
      </c>
      <c r="D344" s="84">
        <f>D345</f>
        <v>250674</v>
      </c>
      <c r="E344" s="84">
        <f t="shared" ref="E344" si="53">E345</f>
        <v>74352.11</v>
      </c>
      <c r="F344" s="84">
        <f t="shared" si="50"/>
        <v>176321.89</v>
      </c>
    </row>
    <row r="345" spans="1:6" ht="36.6" customHeight="1" x14ac:dyDescent="0.2">
      <c r="A345" s="83" t="s">
        <v>148</v>
      </c>
      <c r="B345" s="137" t="s">
        <v>124</v>
      </c>
      <c r="C345" s="139" t="s">
        <v>432</v>
      </c>
      <c r="D345" s="84">
        <f>D346</f>
        <v>250674</v>
      </c>
      <c r="E345" s="150">
        <f>E346</f>
        <v>74352.11</v>
      </c>
      <c r="F345" s="84">
        <f t="shared" si="50"/>
        <v>176321.89</v>
      </c>
    </row>
    <row r="346" spans="1:6" ht="17.45" customHeight="1" x14ac:dyDescent="0.2">
      <c r="A346" s="83" t="s">
        <v>152</v>
      </c>
      <c r="B346" s="137" t="s">
        <v>124</v>
      </c>
      <c r="C346" s="139" t="s">
        <v>433</v>
      </c>
      <c r="D346" s="84">
        <v>250674</v>
      </c>
      <c r="E346" s="84">
        <v>74352.11</v>
      </c>
      <c r="F346" s="84">
        <f t="shared" si="50"/>
        <v>176321.89</v>
      </c>
    </row>
    <row r="347" spans="1:6" ht="24.6" customHeight="1" x14ac:dyDescent="0.2">
      <c r="A347" s="83" t="s">
        <v>396</v>
      </c>
      <c r="B347" s="137" t="s">
        <v>124</v>
      </c>
      <c r="C347" s="139" t="s">
        <v>434</v>
      </c>
      <c r="D347" s="84">
        <f>D348</f>
        <v>98000</v>
      </c>
      <c r="E347" s="84">
        <f>E348</f>
        <v>65000</v>
      </c>
      <c r="F347" s="84">
        <f t="shared" si="50"/>
        <v>33000</v>
      </c>
    </row>
    <row r="348" spans="1:6" ht="15" customHeight="1" x14ac:dyDescent="0.2">
      <c r="A348" s="83" t="s">
        <v>408</v>
      </c>
      <c r="B348" s="137" t="s">
        <v>124</v>
      </c>
      <c r="C348" s="139" t="s">
        <v>435</v>
      </c>
      <c r="D348" s="84">
        <v>98000</v>
      </c>
      <c r="E348" s="84">
        <v>65000</v>
      </c>
      <c r="F348" s="84">
        <f t="shared" si="50"/>
        <v>33000</v>
      </c>
    </row>
    <row r="349" spans="1:6" ht="35.25" customHeight="1" x14ac:dyDescent="0.2">
      <c r="A349" s="83" t="s">
        <v>244</v>
      </c>
      <c r="B349" s="137" t="s">
        <v>124</v>
      </c>
      <c r="C349" s="139" t="s">
        <v>812</v>
      </c>
      <c r="D349" s="84">
        <f>D350</f>
        <v>64500</v>
      </c>
      <c r="E349" s="84">
        <f>E350</f>
        <v>53000</v>
      </c>
      <c r="F349" s="84">
        <f>D349-E349</f>
        <v>11500</v>
      </c>
    </row>
    <row r="350" spans="1:6" ht="15" customHeight="1" x14ac:dyDescent="0.2">
      <c r="A350" s="83" t="s">
        <v>245</v>
      </c>
      <c r="B350" s="137" t="s">
        <v>124</v>
      </c>
      <c r="C350" s="139" t="s">
        <v>813</v>
      </c>
      <c r="D350" s="84">
        <f>D351</f>
        <v>64500</v>
      </c>
      <c r="E350" s="84">
        <f>E351</f>
        <v>53000</v>
      </c>
      <c r="F350" s="84">
        <f>D350-E350</f>
        <v>11500</v>
      </c>
    </row>
    <row r="351" spans="1:6" ht="23.25" customHeight="1" x14ac:dyDescent="0.2">
      <c r="A351" s="83" t="s">
        <v>246</v>
      </c>
      <c r="B351" s="137" t="s">
        <v>124</v>
      </c>
      <c r="C351" s="139" t="s">
        <v>814</v>
      </c>
      <c r="D351" s="84">
        <v>64500</v>
      </c>
      <c r="E351" s="84">
        <v>53000</v>
      </c>
      <c r="F351" s="84">
        <f>D351-E351</f>
        <v>11500</v>
      </c>
    </row>
    <row r="352" spans="1:6" x14ac:dyDescent="0.2">
      <c r="A352" s="79" t="s">
        <v>436</v>
      </c>
      <c r="B352" s="80" t="s">
        <v>124</v>
      </c>
      <c r="C352" s="81" t="s">
        <v>437</v>
      </c>
      <c r="D352" s="143">
        <f>D353+D356+D365</f>
        <v>470000</v>
      </c>
      <c r="E352" s="143">
        <f>E353+E356+E365</f>
        <v>332045.46000000002</v>
      </c>
      <c r="F352" s="143">
        <f t="shared" si="50"/>
        <v>137954.53999999998</v>
      </c>
    </row>
    <row r="353" spans="1:6" ht="73.5" customHeight="1" x14ac:dyDescent="0.2">
      <c r="A353" s="83" t="s">
        <v>128</v>
      </c>
      <c r="B353" s="137" t="s">
        <v>124</v>
      </c>
      <c r="C353" s="139" t="s">
        <v>438</v>
      </c>
      <c r="D353" s="84">
        <f>D354</f>
        <v>340000</v>
      </c>
      <c r="E353" s="84">
        <f>E354</f>
        <v>264439.40000000002</v>
      </c>
      <c r="F353" s="84">
        <f>D353-E353</f>
        <v>75560.599999999977</v>
      </c>
    </row>
    <row r="354" spans="1:6" ht="28.15" customHeight="1" x14ac:dyDescent="0.2">
      <c r="A354" s="83" t="s">
        <v>138</v>
      </c>
      <c r="B354" s="137" t="s">
        <v>124</v>
      </c>
      <c r="C354" s="139" t="s">
        <v>439</v>
      </c>
      <c r="D354" s="84">
        <f>D355</f>
        <v>340000</v>
      </c>
      <c r="E354" s="84">
        <f>E355</f>
        <v>264439.40000000002</v>
      </c>
      <c r="F354" s="84">
        <f t="shared" si="50"/>
        <v>75560.599999999977</v>
      </c>
    </row>
    <row r="355" spans="1:6" ht="56.45" customHeight="1" x14ac:dyDescent="0.2">
      <c r="A355" s="83" t="s">
        <v>220</v>
      </c>
      <c r="B355" s="137" t="s">
        <v>124</v>
      </c>
      <c r="C355" s="139" t="s">
        <v>440</v>
      </c>
      <c r="D355" s="84">
        <f>D370</f>
        <v>340000</v>
      </c>
      <c r="E355" s="84">
        <f>E370</f>
        <v>264439.40000000002</v>
      </c>
      <c r="F355" s="84">
        <f t="shared" si="50"/>
        <v>75560.599999999977</v>
      </c>
    </row>
    <row r="356" spans="1:6" ht="25.9" customHeight="1" x14ac:dyDescent="0.2">
      <c r="A356" s="83" t="s">
        <v>146</v>
      </c>
      <c r="B356" s="137" t="s">
        <v>124</v>
      </c>
      <c r="C356" s="139" t="s">
        <v>441</v>
      </c>
      <c r="D356" s="84">
        <f>D357</f>
        <v>109200</v>
      </c>
      <c r="E356" s="84">
        <f>E357</f>
        <v>46806.06</v>
      </c>
      <c r="F356" s="84">
        <f t="shared" si="50"/>
        <v>62393.94</v>
      </c>
    </row>
    <row r="357" spans="1:6" ht="35.25" customHeight="1" x14ac:dyDescent="0.2">
      <c r="A357" s="83" t="s">
        <v>148</v>
      </c>
      <c r="B357" s="137" t="s">
        <v>124</v>
      </c>
      <c r="C357" s="139" t="s">
        <v>442</v>
      </c>
      <c r="D357" s="84">
        <f>D358</f>
        <v>109200</v>
      </c>
      <c r="E357" s="84">
        <f>E358</f>
        <v>46806.06</v>
      </c>
      <c r="F357" s="84">
        <f t="shared" si="50"/>
        <v>62393.94</v>
      </c>
    </row>
    <row r="358" spans="1:6" ht="14.45" customHeight="1" x14ac:dyDescent="0.2">
      <c r="A358" s="83" t="s">
        <v>152</v>
      </c>
      <c r="B358" s="137" t="s">
        <v>124</v>
      </c>
      <c r="C358" s="139" t="s">
        <v>443</v>
      </c>
      <c r="D358" s="84">
        <f>D364+D373</f>
        <v>109200</v>
      </c>
      <c r="E358" s="84">
        <f>E364+E373</f>
        <v>46806.06</v>
      </c>
      <c r="F358" s="84">
        <f t="shared" si="50"/>
        <v>62393.94</v>
      </c>
    </row>
    <row r="359" spans="1:6" ht="14.45" customHeight="1" x14ac:dyDescent="0.2">
      <c r="A359" s="83" t="s">
        <v>396</v>
      </c>
      <c r="B359" s="137" t="s">
        <v>124</v>
      </c>
      <c r="C359" s="139" t="s">
        <v>825</v>
      </c>
      <c r="D359" s="84">
        <f>D360</f>
        <v>20800</v>
      </c>
      <c r="E359" s="84">
        <f t="shared" ref="E359:F359" si="54">E360</f>
        <v>20800</v>
      </c>
      <c r="F359" s="84">
        <f t="shared" si="54"/>
        <v>0</v>
      </c>
    </row>
    <row r="360" spans="1:6" ht="14.45" customHeight="1" x14ac:dyDescent="0.2">
      <c r="A360" s="83" t="s">
        <v>797</v>
      </c>
      <c r="B360" s="137" t="s">
        <v>124</v>
      </c>
      <c r="C360" s="139" t="s">
        <v>826</v>
      </c>
      <c r="D360" s="84">
        <f>D366</f>
        <v>20800</v>
      </c>
      <c r="E360" s="84">
        <f t="shared" ref="E360:F360" si="55">E366</f>
        <v>20800</v>
      </c>
      <c r="F360" s="84">
        <f t="shared" si="55"/>
        <v>0</v>
      </c>
    </row>
    <row r="361" spans="1:6" x14ac:dyDescent="0.2">
      <c r="A361" s="79" t="s">
        <v>444</v>
      </c>
      <c r="B361" s="80" t="s">
        <v>124</v>
      </c>
      <c r="C361" s="81" t="s">
        <v>445</v>
      </c>
      <c r="D361" s="143">
        <f>D362+D365</f>
        <v>115000</v>
      </c>
      <c r="E361" s="143">
        <f>E362+E365</f>
        <v>67206.06</v>
      </c>
      <c r="F361" s="143">
        <f t="shared" si="50"/>
        <v>47793.94</v>
      </c>
    </row>
    <row r="362" spans="1:6" ht="23.45" customHeight="1" x14ac:dyDescent="0.2">
      <c r="A362" s="83" t="s">
        <v>146</v>
      </c>
      <c r="B362" s="137" t="s">
        <v>124</v>
      </c>
      <c r="C362" s="139" t="s">
        <v>446</v>
      </c>
      <c r="D362" s="84">
        <f t="shared" ref="D362:E362" si="56">D363</f>
        <v>94200</v>
      </c>
      <c r="E362" s="84">
        <f t="shared" si="56"/>
        <v>46406.06</v>
      </c>
      <c r="F362" s="84">
        <f t="shared" si="50"/>
        <v>47793.94</v>
      </c>
    </row>
    <row r="363" spans="1:6" ht="34.15" customHeight="1" x14ac:dyDescent="0.2">
      <c r="A363" s="83" t="s">
        <v>148</v>
      </c>
      <c r="B363" s="137" t="s">
        <v>124</v>
      </c>
      <c r="C363" s="139" t="s">
        <v>447</v>
      </c>
      <c r="D363" s="145">
        <f>D364</f>
        <v>94200</v>
      </c>
      <c r="E363" s="145">
        <f>E364</f>
        <v>46406.06</v>
      </c>
      <c r="F363" s="84">
        <f t="shared" si="50"/>
        <v>47793.94</v>
      </c>
    </row>
    <row r="364" spans="1:6" ht="19.5" customHeight="1" x14ac:dyDescent="0.2">
      <c r="A364" s="83" t="s">
        <v>152</v>
      </c>
      <c r="B364" s="137" t="s">
        <v>124</v>
      </c>
      <c r="C364" s="139" t="s">
        <v>448</v>
      </c>
      <c r="D364" s="145">
        <v>94200</v>
      </c>
      <c r="E364" s="145">
        <v>46406.06</v>
      </c>
      <c r="F364" s="84">
        <f t="shared" si="50"/>
        <v>47793.94</v>
      </c>
    </row>
    <row r="365" spans="1:6" ht="26.25" customHeight="1" x14ac:dyDescent="0.2">
      <c r="A365" s="83" t="s">
        <v>396</v>
      </c>
      <c r="B365" s="137" t="s">
        <v>124</v>
      </c>
      <c r="C365" s="139" t="s">
        <v>795</v>
      </c>
      <c r="D365" s="145">
        <f>D366</f>
        <v>20800</v>
      </c>
      <c r="E365" s="145">
        <f>E366</f>
        <v>20800</v>
      </c>
      <c r="F365" s="84">
        <f>D365-E365</f>
        <v>0</v>
      </c>
    </row>
    <row r="366" spans="1:6" ht="19.5" customHeight="1" x14ac:dyDescent="0.2">
      <c r="A366" s="83" t="s">
        <v>797</v>
      </c>
      <c r="B366" s="137" t="s">
        <v>124</v>
      </c>
      <c r="C366" s="139" t="s">
        <v>796</v>
      </c>
      <c r="D366" s="145">
        <v>20800</v>
      </c>
      <c r="E366" s="145">
        <v>20800</v>
      </c>
      <c r="F366" s="84">
        <f>D366-E366</f>
        <v>0</v>
      </c>
    </row>
    <row r="367" spans="1:6" ht="24.6" customHeight="1" x14ac:dyDescent="0.2">
      <c r="A367" s="79" t="s">
        <v>449</v>
      </c>
      <c r="B367" s="80" t="s">
        <v>124</v>
      </c>
      <c r="C367" s="81" t="s">
        <v>450</v>
      </c>
      <c r="D367" s="143">
        <f>D368+D371</f>
        <v>355000</v>
      </c>
      <c r="E367" s="181">
        <f>E368+E371</f>
        <v>264439.40000000002</v>
      </c>
      <c r="F367" s="143">
        <f t="shared" si="50"/>
        <v>90560.599999999977</v>
      </c>
    </row>
    <row r="368" spans="1:6" ht="72.75" customHeight="1" x14ac:dyDescent="0.2">
      <c r="A368" s="83" t="s">
        <v>128</v>
      </c>
      <c r="B368" s="137" t="s">
        <v>124</v>
      </c>
      <c r="C368" s="139" t="s">
        <v>451</v>
      </c>
      <c r="D368" s="84">
        <f>D369</f>
        <v>340000</v>
      </c>
      <c r="E368" s="84">
        <f>E369</f>
        <v>264439.40000000002</v>
      </c>
      <c r="F368" s="84">
        <f t="shared" si="50"/>
        <v>75560.599999999977</v>
      </c>
    </row>
    <row r="369" spans="1:6" ht="28.5" customHeight="1" x14ac:dyDescent="0.2">
      <c r="A369" s="83" t="s">
        <v>138</v>
      </c>
      <c r="B369" s="137" t="s">
        <v>124</v>
      </c>
      <c r="C369" s="139" t="s">
        <v>527</v>
      </c>
      <c r="D369" s="84">
        <f>D370</f>
        <v>340000</v>
      </c>
      <c r="E369" s="84">
        <f>E370</f>
        <v>264439.40000000002</v>
      </c>
      <c r="F369" s="84">
        <f t="shared" si="50"/>
        <v>75560.599999999977</v>
      </c>
    </row>
    <row r="370" spans="1:6" ht="58.5" customHeight="1" x14ac:dyDescent="0.2">
      <c r="A370" s="83" t="s">
        <v>220</v>
      </c>
      <c r="B370" s="137" t="s">
        <v>124</v>
      </c>
      <c r="C370" s="139" t="s">
        <v>528</v>
      </c>
      <c r="D370" s="84">
        <v>340000</v>
      </c>
      <c r="E370" s="84">
        <v>264439.40000000002</v>
      </c>
      <c r="F370" s="84">
        <f t="shared" si="50"/>
        <v>75560.599999999977</v>
      </c>
    </row>
    <row r="371" spans="1:6" ht="25.9" customHeight="1" x14ac:dyDescent="0.2">
      <c r="A371" s="83" t="s">
        <v>146</v>
      </c>
      <c r="B371" s="137" t="s">
        <v>124</v>
      </c>
      <c r="C371" s="139" t="s">
        <v>526</v>
      </c>
      <c r="D371" s="84">
        <f>D372</f>
        <v>15000</v>
      </c>
      <c r="E371" s="84">
        <v>0</v>
      </c>
      <c r="F371" s="84">
        <f t="shared" si="50"/>
        <v>15000</v>
      </c>
    </row>
    <row r="372" spans="1:6" ht="36.75" customHeight="1" x14ac:dyDescent="0.2">
      <c r="A372" s="83" t="s">
        <v>148</v>
      </c>
      <c r="B372" s="137" t="s">
        <v>124</v>
      </c>
      <c r="C372" s="139" t="s">
        <v>525</v>
      </c>
      <c r="D372" s="84">
        <f>D373</f>
        <v>15000</v>
      </c>
      <c r="E372" s="84">
        <f t="shared" ref="E372:F372" si="57">E373</f>
        <v>400</v>
      </c>
      <c r="F372" s="84">
        <f t="shared" si="57"/>
        <v>14600</v>
      </c>
    </row>
    <row r="373" spans="1:6" ht="14.45" customHeight="1" x14ac:dyDescent="0.2">
      <c r="A373" s="83" t="s">
        <v>152</v>
      </c>
      <c r="B373" s="137" t="s">
        <v>124</v>
      </c>
      <c r="C373" s="139" t="s">
        <v>524</v>
      </c>
      <c r="D373" s="84">
        <v>15000</v>
      </c>
      <c r="E373" s="84">
        <v>400</v>
      </c>
      <c r="F373" s="84">
        <f t="shared" si="50"/>
        <v>14600</v>
      </c>
    </row>
    <row r="374" spans="1:6" ht="25.15" customHeight="1" x14ac:dyDescent="0.2">
      <c r="A374" s="79" t="s">
        <v>452</v>
      </c>
      <c r="B374" s="80" t="s">
        <v>124</v>
      </c>
      <c r="C374" s="81" t="s">
        <v>453</v>
      </c>
      <c r="D374" s="143">
        <f t="shared" ref="D374:E376" si="58">D375</f>
        <v>2867266.5</v>
      </c>
      <c r="E374" s="143">
        <f t="shared" si="58"/>
        <v>2233637.4</v>
      </c>
      <c r="F374" s="143">
        <f t="shared" si="50"/>
        <v>633629.10000000009</v>
      </c>
    </row>
    <row r="375" spans="1:6" ht="25.15" customHeight="1" x14ac:dyDescent="0.2">
      <c r="A375" s="83" t="s">
        <v>454</v>
      </c>
      <c r="B375" s="137" t="s">
        <v>124</v>
      </c>
      <c r="C375" s="139" t="s">
        <v>455</v>
      </c>
      <c r="D375" s="84">
        <f>D376</f>
        <v>2867266.5</v>
      </c>
      <c r="E375" s="84">
        <f t="shared" si="58"/>
        <v>2233637.4</v>
      </c>
      <c r="F375" s="84">
        <f t="shared" si="50"/>
        <v>633629.10000000009</v>
      </c>
    </row>
    <row r="376" spans="1:6" ht="14.45" customHeight="1" x14ac:dyDescent="0.2">
      <c r="A376" s="83" t="s">
        <v>456</v>
      </c>
      <c r="B376" s="137" t="s">
        <v>124</v>
      </c>
      <c r="C376" s="139" t="s">
        <v>457</v>
      </c>
      <c r="D376" s="84">
        <f>D377</f>
        <v>2867266.5</v>
      </c>
      <c r="E376" s="84">
        <f t="shared" si="58"/>
        <v>2233637.4</v>
      </c>
      <c r="F376" s="84">
        <f t="shared" si="50"/>
        <v>633629.10000000009</v>
      </c>
    </row>
    <row r="377" spans="1:6" ht="22.15" customHeight="1" x14ac:dyDescent="0.2">
      <c r="A377" s="79" t="s">
        <v>458</v>
      </c>
      <c r="B377" s="80" t="s">
        <v>124</v>
      </c>
      <c r="C377" s="81" t="s">
        <v>459</v>
      </c>
      <c r="D377" s="143">
        <f>D378</f>
        <v>2867266.5</v>
      </c>
      <c r="E377" s="143">
        <f>E378</f>
        <v>2233637.4</v>
      </c>
      <c r="F377" s="143">
        <f t="shared" si="50"/>
        <v>633629.10000000009</v>
      </c>
    </row>
    <row r="378" spans="1:6" ht="22.15" customHeight="1" x14ac:dyDescent="0.2">
      <c r="A378" s="83" t="s">
        <v>454</v>
      </c>
      <c r="B378" s="137" t="s">
        <v>124</v>
      </c>
      <c r="C378" s="139" t="s">
        <v>460</v>
      </c>
      <c r="D378" s="151">
        <f>D379</f>
        <v>2867266.5</v>
      </c>
      <c r="E378" s="151">
        <f>E379</f>
        <v>2233637.4</v>
      </c>
      <c r="F378" s="84">
        <f t="shared" si="50"/>
        <v>633629.10000000009</v>
      </c>
    </row>
    <row r="379" spans="1:6" ht="13.9" customHeight="1" x14ac:dyDescent="0.2">
      <c r="A379" s="83" t="s">
        <v>456</v>
      </c>
      <c r="B379" s="137" t="s">
        <v>124</v>
      </c>
      <c r="C379" s="139" t="s">
        <v>461</v>
      </c>
      <c r="D379" s="87">
        <v>2867266.5</v>
      </c>
      <c r="E379" s="87">
        <v>2233637.4</v>
      </c>
      <c r="F379" s="87">
        <f t="shared" si="50"/>
        <v>633629.10000000009</v>
      </c>
    </row>
    <row r="380" spans="1:6" ht="15" customHeight="1" x14ac:dyDescent="0.2">
      <c r="A380" s="83"/>
      <c r="B380" s="137"/>
      <c r="C380" s="139"/>
      <c r="D380" s="87"/>
      <c r="E380" s="87"/>
      <c r="F380" s="87"/>
    </row>
    <row r="381" spans="1:6" ht="25.9" customHeight="1" x14ac:dyDescent="0.2">
      <c r="A381" s="83" t="s">
        <v>462</v>
      </c>
      <c r="B381" s="137" t="s">
        <v>463</v>
      </c>
      <c r="C381" s="139" t="s">
        <v>125</v>
      </c>
      <c r="D381" s="84">
        <v>-20807483.390000001</v>
      </c>
      <c r="E381" s="84">
        <f>'Доходы+'!E19-Расходы!E11</f>
        <v>34094877.139999866</v>
      </c>
      <c r="F381" s="84" t="s">
        <v>760</v>
      </c>
    </row>
    <row r="382" spans="1:6" ht="12.75" customHeight="1" x14ac:dyDescent="0.2">
      <c r="D382" s="141"/>
    </row>
    <row r="383" spans="1:6" ht="12.75" customHeight="1" x14ac:dyDescent="0.2">
      <c r="D383" s="90"/>
      <c r="E383" s="90"/>
    </row>
    <row r="384" spans="1:6" ht="12.75" customHeight="1" x14ac:dyDescent="0.2">
      <c r="D384" s="141"/>
    </row>
    <row r="385" spans="1:10" s="91" customFormat="1" ht="12.75" customHeight="1" x14ac:dyDescent="0.2">
      <c r="A385" s="88"/>
      <c r="B385" s="89"/>
      <c r="C385" s="89"/>
      <c r="D385" s="92"/>
      <c r="E385" s="92"/>
      <c r="G385" s="74"/>
      <c r="H385" s="74"/>
      <c r="I385" s="74"/>
      <c r="J385" s="74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zoomScale="110" zoomScaleNormal="100" zoomScaleSheetLayoutView="110" workbookViewId="0">
      <selection activeCell="I15" sqref="I15:I16"/>
    </sheetView>
  </sheetViews>
  <sheetFormatPr defaultColWidth="9.140625" defaultRowHeight="12.75" customHeight="1" x14ac:dyDescent="0.2"/>
  <cols>
    <col min="1" max="1" width="43.28515625" style="17" customWidth="1"/>
    <col min="2" max="2" width="5.5703125" style="17" customWidth="1"/>
    <col min="3" max="3" width="31.42578125" style="17" customWidth="1"/>
    <col min="4" max="4" width="17.7109375" style="17" customWidth="1"/>
    <col min="5" max="5" width="14" style="17" customWidth="1"/>
    <col min="6" max="6" width="15.7109375" style="17" customWidth="1"/>
    <col min="7" max="7" width="9.140625" style="17"/>
    <col min="8" max="8" width="19.85546875" style="17" customWidth="1"/>
    <col min="9" max="16384" width="9.140625" style="17"/>
  </cols>
  <sheetData>
    <row r="1" spans="1:6" ht="11.1" customHeight="1" x14ac:dyDescent="0.2">
      <c r="A1" s="196" t="s">
        <v>465</v>
      </c>
      <c r="B1" s="196"/>
      <c r="C1" s="196"/>
      <c r="D1" s="196"/>
      <c r="E1" s="196"/>
      <c r="F1" s="196"/>
    </row>
    <row r="2" spans="1:6" ht="13.15" customHeight="1" x14ac:dyDescent="0.25">
      <c r="A2" s="182" t="s">
        <v>466</v>
      </c>
      <c r="B2" s="182"/>
      <c r="C2" s="182"/>
      <c r="D2" s="182"/>
      <c r="E2" s="182"/>
      <c r="F2" s="182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31">
        <v>1</v>
      </c>
      <c r="B4" s="31">
        <v>2</v>
      </c>
      <c r="C4" s="31">
        <v>3</v>
      </c>
      <c r="D4" s="32" t="s">
        <v>25</v>
      </c>
      <c r="E4" s="32" t="s">
        <v>26</v>
      </c>
      <c r="F4" s="32" t="s">
        <v>27</v>
      </c>
    </row>
    <row r="5" spans="1:6" ht="4.9000000000000004" customHeight="1" x14ac:dyDescent="0.2">
      <c r="A5" s="197" t="s">
        <v>19</v>
      </c>
      <c r="B5" s="197" t="s">
        <v>20</v>
      </c>
      <c r="C5" s="197" t="s">
        <v>467</v>
      </c>
      <c r="D5" s="198" t="s">
        <v>22</v>
      </c>
      <c r="E5" s="198" t="s">
        <v>23</v>
      </c>
      <c r="F5" s="198" t="s">
        <v>24</v>
      </c>
    </row>
    <row r="6" spans="1:6" ht="6" customHeight="1" x14ac:dyDescent="0.2">
      <c r="A6" s="197"/>
      <c r="B6" s="197"/>
      <c r="C6" s="197"/>
      <c r="D6" s="198"/>
      <c r="E6" s="198"/>
      <c r="F6" s="198"/>
    </row>
    <row r="7" spans="1:6" ht="4.9000000000000004" customHeight="1" x14ac:dyDescent="0.2">
      <c r="A7" s="197"/>
      <c r="B7" s="197"/>
      <c r="C7" s="197"/>
      <c r="D7" s="198"/>
      <c r="E7" s="198"/>
      <c r="F7" s="198"/>
    </row>
    <row r="8" spans="1:6" ht="6" customHeight="1" x14ac:dyDescent="0.2">
      <c r="A8" s="197"/>
      <c r="B8" s="197"/>
      <c r="C8" s="197"/>
      <c r="D8" s="198"/>
      <c r="E8" s="198"/>
      <c r="F8" s="198"/>
    </row>
    <row r="9" spans="1:6" ht="6" customHeight="1" x14ac:dyDescent="0.2">
      <c r="A9" s="197"/>
      <c r="B9" s="197"/>
      <c r="C9" s="197"/>
      <c r="D9" s="198"/>
      <c r="E9" s="198"/>
      <c r="F9" s="198"/>
    </row>
    <row r="10" spans="1:6" ht="6.6" customHeight="1" x14ac:dyDescent="0.2">
      <c r="A10" s="197"/>
      <c r="B10" s="197"/>
      <c r="C10" s="197"/>
      <c r="D10" s="198"/>
      <c r="E10" s="198"/>
      <c r="F10" s="198"/>
    </row>
    <row r="11" spans="1:6" ht="13.15" hidden="1" customHeight="1" x14ac:dyDescent="0.2">
      <c r="A11" s="197"/>
      <c r="B11" s="197"/>
      <c r="C11" s="197"/>
      <c r="D11" s="198"/>
      <c r="E11" s="198"/>
      <c r="F11" s="198"/>
    </row>
    <row r="12" spans="1:6" x14ac:dyDescent="0.2">
      <c r="A12" s="31">
        <v>1</v>
      </c>
      <c r="B12" s="31">
        <v>2</v>
      </c>
      <c r="C12" s="31">
        <v>3</v>
      </c>
      <c r="D12" s="32" t="s">
        <v>25</v>
      </c>
      <c r="E12" s="32" t="s">
        <v>26</v>
      </c>
      <c r="F12" s="32" t="s">
        <v>27</v>
      </c>
    </row>
    <row r="13" spans="1:6" ht="26.25" customHeight="1" x14ac:dyDescent="0.2">
      <c r="A13" s="43" t="s">
        <v>468</v>
      </c>
      <c r="B13" s="44" t="s">
        <v>469</v>
      </c>
      <c r="C13" s="45" t="s">
        <v>496</v>
      </c>
      <c r="D13" s="111">
        <f>D15+D28</f>
        <v>20807483.390000001</v>
      </c>
      <c r="E13" s="111">
        <f>E28+E15</f>
        <v>-34094877.139999986</v>
      </c>
      <c r="F13" s="112">
        <f>D13-E13</f>
        <v>54902360.529999986</v>
      </c>
    </row>
    <row r="14" spans="1:6" x14ac:dyDescent="0.2">
      <c r="A14" s="46" t="s">
        <v>497</v>
      </c>
      <c r="B14" s="47"/>
      <c r="C14" s="48"/>
      <c r="D14" s="48"/>
      <c r="E14" s="60"/>
      <c r="F14" s="41"/>
    </row>
    <row r="15" spans="1:6" ht="28.5" customHeight="1" x14ac:dyDescent="0.2">
      <c r="A15" s="49" t="s">
        <v>470</v>
      </c>
      <c r="B15" s="50" t="s">
        <v>471</v>
      </c>
      <c r="C15" s="51" t="s">
        <v>496</v>
      </c>
      <c r="D15" s="113">
        <f>D17+D22</f>
        <v>7150000</v>
      </c>
      <c r="E15" s="113">
        <f>E17+E22</f>
        <v>-2850000</v>
      </c>
      <c r="F15" s="112">
        <f>D15-E15</f>
        <v>10000000</v>
      </c>
    </row>
    <row r="16" spans="1:6" x14ac:dyDescent="0.2">
      <c r="A16" s="52" t="s">
        <v>472</v>
      </c>
      <c r="B16" s="53"/>
      <c r="C16" s="54"/>
      <c r="D16" s="54"/>
      <c r="E16" s="54"/>
      <c r="F16" s="114"/>
    </row>
    <row r="17" spans="1:6" ht="30" customHeight="1" x14ac:dyDescent="0.2">
      <c r="A17" s="55" t="s">
        <v>929</v>
      </c>
      <c r="B17" s="56" t="s">
        <v>471</v>
      </c>
      <c r="C17" s="57" t="s">
        <v>498</v>
      </c>
      <c r="D17" s="115">
        <f>D18+D20</f>
        <v>-21350000</v>
      </c>
      <c r="E17" s="115">
        <f>E18+E20</f>
        <v>-31350000</v>
      </c>
      <c r="F17" s="112">
        <f>D17-E17</f>
        <v>10000000</v>
      </c>
    </row>
    <row r="18" spans="1:6" ht="28.5" customHeight="1" x14ac:dyDescent="0.2">
      <c r="A18" s="55" t="s">
        <v>930</v>
      </c>
      <c r="B18" s="56" t="s">
        <v>471</v>
      </c>
      <c r="C18" s="57" t="s">
        <v>499</v>
      </c>
      <c r="D18" s="115">
        <f>D19</f>
        <v>10000000</v>
      </c>
      <c r="E18" s="152">
        <v>0</v>
      </c>
      <c r="F18" s="116">
        <f>F19</f>
        <v>10000000</v>
      </c>
    </row>
    <row r="19" spans="1:6" ht="41.25" customHeight="1" x14ac:dyDescent="0.2">
      <c r="A19" s="55" t="s">
        <v>931</v>
      </c>
      <c r="B19" s="56" t="s">
        <v>471</v>
      </c>
      <c r="C19" s="57" t="s">
        <v>500</v>
      </c>
      <c r="D19" s="115">
        <v>10000000</v>
      </c>
      <c r="E19" s="152">
        <v>0</v>
      </c>
      <c r="F19" s="116">
        <f t="shared" ref="F19:F25" si="0">D19-E19</f>
        <v>10000000</v>
      </c>
    </row>
    <row r="20" spans="1:6" ht="37.9" customHeight="1" x14ac:dyDescent="0.2">
      <c r="A20" s="55" t="s">
        <v>932</v>
      </c>
      <c r="B20" s="56" t="s">
        <v>471</v>
      </c>
      <c r="C20" s="57" t="s">
        <v>501</v>
      </c>
      <c r="D20" s="115">
        <f>D21</f>
        <v>-31350000</v>
      </c>
      <c r="E20" s="115">
        <f>E21</f>
        <v>-31350000</v>
      </c>
      <c r="F20" s="116">
        <v>0</v>
      </c>
    </row>
    <row r="21" spans="1:6" ht="39.6" customHeight="1" x14ac:dyDescent="0.2">
      <c r="A21" s="55" t="s">
        <v>933</v>
      </c>
      <c r="B21" s="56" t="s">
        <v>471</v>
      </c>
      <c r="C21" s="57" t="s">
        <v>502</v>
      </c>
      <c r="D21" s="115">
        <v>-31350000</v>
      </c>
      <c r="E21" s="115">
        <v>-31350000</v>
      </c>
      <c r="F21" s="116">
        <f t="shared" si="0"/>
        <v>0</v>
      </c>
    </row>
    <row r="22" spans="1:6" ht="29.25" customHeight="1" x14ac:dyDescent="0.2">
      <c r="A22" s="55" t="s">
        <v>927</v>
      </c>
      <c r="B22" s="56" t="s">
        <v>471</v>
      </c>
      <c r="C22" s="57" t="s">
        <v>928</v>
      </c>
      <c r="D22" s="115">
        <f t="shared" ref="D22:E24" si="1">D23</f>
        <v>28500000</v>
      </c>
      <c r="E22" s="152">
        <f t="shared" si="1"/>
        <v>28500000</v>
      </c>
      <c r="F22" s="116">
        <f t="shared" si="0"/>
        <v>0</v>
      </c>
    </row>
    <row r="23" spans="1:6" ht="41.25" customHeight="1" x14ac:dyDescent="0.2">
      <c r="A23" s="55" t="s">
        <v>925</v>
      </c>
      <c r="B23" s="56" t="s">
        <v>471</v>
      </c>
      <c r="C23" s="57" t="s">
        <v>926</v>
      </c>
      <c r="D23" s="115">
        <f t="shared" si="1"/>
        <v>28500000</v>
      </c>
      <c r="E23" s="152">
        <f t="shared" si="1"/>
        <v>28500000</v>
      </c>
      <c r="F23" s="116">
        <f t="shared" si="0"/>
        <v>0</v>
      </c>
    </row>
    <row r="24" spans="1:6" ht="42.75" customHeight="1" x14ac:dyDescent="0.2">
      <c r="A24" s="55" t="s">
        <v>923</v>
      </c>
      <c r="B24" s="56" t="s">
        <v>471</v>
      </c>
      <c r="C24" s="57" t="s">
        <v>924</v>
      </c>
      <c r="D24" s="115">
        <f t="shared" si="1"/>
        <v>28500000</v>
      </c>
      <c r="E24" s="152">
        <f t="shared" si="1"/>
        <v>28500000</v>
      </c>
      <c r="F24" s="116">
        <f t="shared" si="0"/>
        <v>0</v>
      </c>
    </row>
    <row r="25" spans="1:6" ht="51" customHeight="1" x14ac:dyDescent="0.2">
      <c r="A25" s="55" t="s">
        <v>921</v>
      </c>
      <c r="B25" s="56" t="s">
        <v>471</v>
      </c>
      <c r="C25" s="57" t="s">
        <v>922</v>
      </c>
      <c r="D25" s="115">
        <v>28500000</v>
      </c>
      <c r="E25" s="152">
        <v>28500000</v>
      </c>
      <c r="F25" s="116">
        <f t="shared" si="0"/>
        <v>0</v>
      </c>
    </row>
    <row r="26" spans="1:6" ht="30" customHeight="1" x14ac:dyDescent="0.2">
      <c r="A26" s="58" t="s">
        <v>473</v>
      </c>
      <c r="B26" s="50" t="s">
        <v>474</v>
      </c>
      <c r="C26" s="51" t="s">
        <v>496</v>
      </c>
      <c r="D26" s="113" t="s">
        <v>39</v>
      </c>
      <c r="E26" s="153" t="s">
        <v>39</v>
      </c>
      <c r="F26" s="112" t="s">
        <v>39</v>
      </c>
    </row>
    <row r="27" spans="1:6" ht="15.75" customHeight="1" x14ac:dyDescent="0.2">
      <c r="A27" s="55" t="s">
        <v>472</v>
      </c>
      <c r="B27" s="53"/>
      <c r="C27" s="54" t="s">
        <v>503</v>
      </c>
      <c r="D27" s="54" t="s">
        <v>503</v>
      </c>
      <c r="E27" s="54" t="s">
        <v>503</v>
      </c>
      <c r="F27" s="54" t="s">
        <v>503</v>
      </c>
    </row>
    <row r="28" spans="1:6" ht="17.25" customHeight="1" x14ac:dyDescent="0.2">
      <c r="A28" s="49" t="s">
        <v>504</v>
      </c>
      <c r="B28" s="50" t="s">
        <v>475</v>
      </c>
      <c r="C28" s="57" t="s">
        <v>505</v>
      </c>
      <c r="D28" s="113">
        <f>D29</f>
        <v>13657483.390000001</v>
      </c>
      <c r="E28" s="113">
        <f>E29</f>
        <v>-31244877.139999986</v>
      </c>
      <c r="F28" s="112">
        <f>D28-E28</f>
        <v>44902360.529999986</v>
      </c>
    </row>
    <row r="29" spans="1:6" ht="31.5" customHeight="1" x14ac:dyDescent="0.2">
      <c r="A29" s="55" t="s">
        <v>506</v>
      </c>
      <c r="B29" s="56" t="s">
        <v>475</v>
      </c>
      <c r="C29" s="57" t="s">
        <v>505</v>
      </c>
      <c r="D29" s="115">
        <v>13657483.390000001</v>
      </c>
      <c r="E29" s="115">
        <f>E30+E34</f>
        <v>-31244877.139999986</v>
      </c>
      <c r="F29" s="116">
        <f>D29-E29</f>
        <v>44902360.529999986</v>
      </c>
    </row>
    <row r="30" spans="1:6" ht="16.5" customHeight="1" x14ac:dyDescent="0.2">
      <c r="A30" s="49" t="s">
        <v>476</v>
      </c>
      <c r="B30" s="50" t="s">
        <v>477</v>
      </c>
      <c r="C30" s="57" t="s">
        <v>507</v>
      </c>
      <c r="D30" s="113">
        <f t="shared" ref="D30:E32" si="2">D31</f>
        <v>0</v>
      </c>
      <c r="E30" s="113">
        <f>E31</f>
        <v>-667369082.49000001</v>
      </c>
      <c r="F30" s="117" t="s">
        <v>464</v>
      </c>
    </row>
    <row r="31" spans="1:6" ht="24.75" customHeight="1" x14ac:dyDescent="0.2">
      <c r="A31" s="55" t="s">
        <v>508</v>
      </c>
      <c r="B31" s="56" t="s">
        <v>477</v>
      </c>
      <c r="C31" s="57" t="s">
        <v>509</v>
      </c>
      <c r="D31" s="115">
        <f t="shared" si="2"/>
        <v>0</v>
      </c>
      <c r="E31" s="115">
        <f t="shared" si="2"/>
        <v>-667369082.49000001</v>
      </c>
      <c r="F31" s="118" t="s">
        <v>464</v>
      </c>
    </row>
    <row r="32" spans="1:6" ht="27" customHeight="1" x14ac:dyDescent="0.2">
      <c r="A32" s="55" t="s">
        <v>510</v>
      </c>
      <c r="B32" s="56" t="s">
        <v>477</v>
      </c>
      <c r="C32" s="57" t="s">
        <v>511</v>
      </c>
      <c r="D32" s="115">
        <f t="shared" si="2"/>
        <v>0</v>
      </c>
      <c r="E32" s="115">
        <f t="shared" si="2"/>
        <v>-667369082.49000001</v>
      </c>
      <c r="F32" s="118" t="s">
        <v>464</v>
      </c>
    </row>
    <row r="33" spans="1:6" ht="29.25" customHeight="1" x14ac:dyDescent="0.2">
      <c r="A33" s="55" t="s">
        <v>512</v>
      </c>
      <c r="B33" s="56" t="s">
        <v>477</v>
      </c>
      <c r="C33" s="57" t="s">
        <v>513</v>
      </c>
      <c r="D33" s="115">
        <v>0</v>
      </c>
      <c r="E33" s="115">
        <v>-667369082.49000001</v>
      </c>
      <c r="F33" s="118" t="s">
        <v>464</v>
      </c>
    </row>
    <row r="34" spans="1:6" ht="16.5" customHeight="1" x14ac:dyDescent="0.2">
      <c r="A34" s="49" t="s">
        <v>478</v>
      </c>
      <c r="B34" s="50" t="s">
        <v>479</v>
      </c>
      <c r="C34" s="57" t="s">
        <v>514</v>
      </c>
      <c r="D34" s="113">
        <f t="shared" ref="D34:E36" si="3">D35</f>
        <v>0</v>
      </c>
      <c r="E34" s="113">
        <f t="shared" si="3"/>
        <v>636124205.35000002</v>
      </c>
      <c r="F34" s="117" t="s">
        <v>464</v>
      </c>
    </row>
    <row r="35" spans="1:6" ht="26.45" customHeight="1" x14ac:dyDescent="0.2">
      <c r="A35" s="55" t="s">
        <v>515</v>
      </c>
      <c r="B35" s="56" t="s">
        <v>479</v>
      </c>
      <c r="C35" s="57" t="s">
        <v>516</v>
      </c>
      <c r="D35" s="119">
        <f t="shared" si="3"/>
        <v>0</v>
      </c>
      <c r="E35" s="119">
        <f t="shared" si="3"/>
        <v>636124205.35000002</v>
      </c>
      <c r="F35" s="118" t="s">
        <v>464</v>
      </c>
    </row>
    <row r="36" spans="1:6" ht="28.15" customHeight="1" x14ac:dyDescent="0.2">
      <c r="A36" s="55" t="s">
        <v>517</v>
      </c>
      <c r="B36" s="56" t="s">
        <v>479</v>
      </c>
      <c r="C36" s="57" t="s">
        <v>518</v>
      </c>
      <c r="D36" s="115">
        <f t="shared" si="3"/>
        <v>0</v>
      </c>
      <c r="E36" s="115">
        <f t="shared" si="3"/>
        <v>636124205.35000002</v>
      </c>
      <c r="F36" s="118" t="s">
        <v>464</v>
      </c>
    </row>
    <row r="37" spans="1:6" ht="28.15" customHeight="1" x14ac:dyDescent="0.2">
      <c r="A37" s="55" t="s">
        <v>519</v>
      </c>
      <c r="B37" s="56" t="s">
        <v>479</v>
      </c>
      <c r="C37" s="57" t="s">
        <v>520</v>
      </c>
      <c r="D37" s="115">
        <v>0</v>
      </c>
      <c r="E37" s="115">
        <v>636124205.35000002</v>
      </c>
      <c r="F37" s="118" t="s">
        <v>464</v>
      </c>
    </row>
    <row r="38" spans="1:6" ht="12.75" customHeight="1" x14ac:dyDescent="0.2">
      <c r="F38" s="5"/>
    </row>
    <row r="40" spans="1:6" ht="79.5" customHeight="1" x14ac:dyDescent="0.25">
      <c r="A40" s="161" t="s">
        <v>957</v>
      </c>
      <c r="B40" s="14"/>
      <c r="C40" s="15"/>
      <c r="D40" s="14"/>
      <c r="E40" s="195" t="s">
        <v>958</v>
      </c>
      <c r="F40" s="195"/>
    </row>
    <row r="41" spans="1:6" ht="15" customHeight="1" x14ac:dyDescent="0.25">
      <c r="A41" s="14"/>
      <c r="B41" s="14"/>
      <c r="C41" s="135" t="s">
        <v>521</v>
      </c>
      <c r="D41" s="14"/>
      <c r="E41" s="14" t="s">
        <v>522</v>
      </c>
      <c r="F41" s="14"/>
    </row>
    <row r="42" spans="1:6" ht="12.75" customHeight="1" x14ac:dyDescent="0.25">
      <c r="A42" s="14"/>
      <c r="B42" s="14"/>
      <c r="C42" s="135"/>
      <c r="D42" s="14"/>
      <c r="E42" s="14"/>
      <c r="F42" s="14"/>
    </row>
    <row r="43" spans="1:6" ht="17.25" customHeight="1" x14ac:dyDescent="0.25">
      <c r="A43" s="14" t="s">
        <v>972</v>
      </c>
      <c r="B43" s="14"/>
      <c r="C43" s="14"/>
      <c r="D43" s="14"/>
      <c r="E43" s="14"/>
      <c r="F43" s="14"/>
    </row>
    <row r="44" spans="1:6" ht="17.45" customHeight="1" x14ac:dyDescent="0.25">
      <c r="A44" s="14" t="s">
        <v>523</v>
      </c>
      <c r="B44" s="14"/>
      <c r="C44" s="15"/>
      <c r="D44" s="14"/>
      <c r="E44" s="195" t="s">
        <v>973</v>
      </c>
      <c r="F44" s="195"/>
    </row>
    <row r="45" spans="1:6" ht="12.75" customHeight="1" x14ac:dyDescent="0.25">
      <c r="A45" s="14"/>
      <c r="B45" s="14"/>
      <c r="C45" s="135" t="s">
        <v>521</v>
      </c>
      <c r="D45" s="14"/>
      <c r="E45" s="14" t="s">
        <v>522</v>
      </c>
      <c r="F45" s="14"/>
    </row>
    <row r="46" spans="1:6" ht="12.75" customHeight="1" x14ac:dyDescent="0.25">
      <c r="A46" s="14"/>
      <c r="B46" s="14"/>
      <c r="C46" s="14"/>
      <c r="D46" s="14"/>
      <c r="E46" s="14"/>
      <c r="F46" s="14"/>
    </row>
    <row r="47" spans="1:6" ht="18.600000000000001" customHeight="1" x14ac:dyDescent="0.25">
      <c r="A47" s="16" t="s">
        <v>970</v>
      </c>
      <c r="B47" s="14"/>
      <c r="C47" s="15"/>
      <c r="D47" s="14"/>
      <c r="E47" s="195" t="s">
        <v>971</v>
      </c>
      <c r="F47" s="195"/>
    </row>
    <row r="48" spans="1:6" ht="12.75" customHeight="1" x14ac:dyDescent="0.25">
      <c r="A48" s="14"/>
      <c r="B48" s="14"/>
      <c r="C48" s="135" t="s">
        <v>521</v>
      </c>
      <c r="D48" s="14"/>
      <c r="E48" s="14" t="s">
        <v>522</v>
      </c>
      <c r="F48" s="14"/>
    </row>
    <row r="51" spans="1:1" ht="12.75" customHeight="1" x14ac:dyDescent="0.2">
      <c r="A51" s="142" t="s">
        <v>990</v>
      </c>
    </row>
  </sheetData>
  <mergeCells count="11">
    <mergeCell ref="E40:F40"/>
    <mergeCell ref="E44:F44"/>
    <mergeCell ref="E47:F47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5:F105">
    <cfRule type="cellIs" priority="23" stopIfTrue="1" operator="equal">
      <formula>0</formula>
    </cfRule>
  </conditionalFormatting>
  <conditionalFormatting sqref="F38">
    <cfRule type="cellIs" dxfId="15" priority="19" stopIfTrue="1" operator="equal">
      <formula>0</formula>
    </cfRule>
  </conditionalFormatting>
  <conditionalFormatting sqref="F36">
    <cfRule type="cellIs" dxfId="14" priority="1" stopIfTrue="1" operator="equal">
      <formula>0</formula>
    </cfRule>
  </conditionalFormatting>
  <conditionalFormatting sqref="F37">
    <cfRule type="cellIs" dxfId="13" priority="3" stopIfTrue="1" operator="equal">
      <formula>0</formula>
    </cfRule>
  </conditionalFormatting>
  <conditionalFormatting sqref="F33:F34">
    <cfRule type="cellIs" dxfId="12" priority="2" stopIfTrue="1" operator="equal">
      <formula>0</formula>
    </cfRule>
  </conditionalFormatting>
  <conditionalFormatting sqref="F26">
    <cfRule type="cellIs" dxfId="11" priority="13" stopIfTrue="1" operator="equal">
      <formula>0</formula>
    </cfRule>
  </conditionalFormatting>
  <conditionalFormatting sqref="F28">
    <cfRule type="cellIs" dxfId="10" priority="12" stopIfTrue="1" operator="equal">
      <formula>0</formula>
    </cfRule>
  </conditionalFormatting>
  <conditionalFormatting sqref="F29 F15:F16">
    <cfRule type="cellIs" dxfId="9" priority="10" stopIfTrue="1" operator="equal">
      <formula>0</formula>
    </cfRule>
  </conditionalFormatting>
  <conditionalFormatting sqref="E30">
    <cfRule type="cellIs" dxfId="8" priority="9" stopIfTrue="1" operator="equal">
      <formula>0</formula>
    </cfRule>
  </conditionalFormatting>
  <conditionalFormatting sqref="E31">
    <cfRule type="cellIs" dxfId="7" priority="8" stopIfTrue="1" operator="equal">
      <formula>0</formula>
    </cfRule>
  </conditionalFormatting>
  <conditionalFormatting sqref="F30:F31">
    <cfRule type="cellIs" dxfId="6" priority="6" stopIfTrue="1" operator="equal">
      <formula>0</formula>
    </cfRule>
  </conditionalFormatting>
  <conditionalFormatting sqref="F32">
    <cfRule type="cellIs" dxfId="5" priority="5" stopIfTrue="1" operator="equal">
      <formula>0</formula>
    </cfRule>
  </conditionalFormatting>
  <conditionalFormatting sqref="F35">
    <cfRule type="cellIs" dxfId="4" priority="4" stopIfTrue="1" operator="equal">
      <formula>0</formula>
    </cfRule>
  </conditionalFormatting>
  <conditionalFormatting sqref="F13">
    <cfRule type="cellIs" dxfId="3" priority="18" stopIfTrue="1" operator="equal">
      <formula>0</formula>
    </cfRule>
  </conditionalFormatting>
  <conditionalFormatting sqref="F18">
    <cfRule type="cellIs" dxfId="2" priority="17" stopIfTrue="1" operator="equal">
      <formula>0</formula>
    </cfRule>
  </conditionalFormatting>
  <conditionalFormatting sqref="F19:F25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26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5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489</v>
      </c>
    </row>
    <row r="7" spans="1:2" x14ac:dyDescent="0.2">
      <c r="A7" t="s">
        <v>490</v>
      </c>
      <c r="B7" t="s">
        <v>489</v>
      </c>
    </row>
    <row r="8" spans="1:2" x14ac:dyDescent="0.2">
      <c r="A8" t="s">
        <v>491</v>
      </c>
      <c r="B8" t="s">
        <v>492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Доходы+</vt:lpstr>
      <vt:lpstr>Расходы</vt:lpstr>
      <vt:lpstr>Источники+ </vt:lpstr>
      <vt:lpstr>_params</vt:lpstr>
      <vt:lpstr>'Доходы+'!APPT</vt:lpstr>
      <vt:lpstr>'Источники+ '!APPT</vt:lpstr>
      <vt:lpstr>Расходы!APPT</vt:lpstr>
      <vt:lpstr>'Доходы+'!FILE_NAME</vt:lpstr>
      <vt:lpstr>'Доходы+'!FIO</vt:lpstr>
      <vt:lpstr>Расходы!FIO</vt:lpstr>
      <vt:lpstr>'Доходы+'!FORM_CODE</vt:lpstr>
      <vt:lpstr>'Доходы+'!LAST_CELL</vt:lpstr>
      <vt:lpstr>'Источники+ '!LAST_CELL</vt:lpstr>
      <vt:lpstr>Расходы!LAST_CELL</vt:lpstr>
      <vt:lpstr>'Доходы+'!PERIOD</vt:lpstr>
      <vt:lpstr>'Доходы+'!RANGE_NAMES</vt:lpstr>
      <vt:lpstr>'Доходы+'!RBEGIN_1</vt:lpstr>
      <vt:lpstr>'Источники+ '!RBEGIN_1</vt:lpstr>
      <vt:lpstr>Расходы!RBEGIN_1</vt:lpstr>
      <vt:lpstr>'Доходы+'!REG_DATE</vt:lpstr>
      <vt:lpstr>'Доходы+'!REND_1</vt:lpstr>
      <vt:lpstr>'Источники+ '!REND_1</vt:lpstr>
      <vt:lpstr>Расходы!REND_1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Расходы!SIGN</vt:lpstr>
      <vt:lpstr>'Доходы+'!SRC_CODE</vt:lpstr>
      <vt:lpstr>'Доходы+'!SRC_KIND</vt:lpstr>
      <vt:lpstr>'Доходы+'!Область_печати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Новинькова Светлана Константиновна</cp:lastModifiedBy>
  <cp:lastPrinted>2022-11-22T07:41:06Z</cp:lastPrinted>
  <dcterms:created xsi:type="dcterms:W3CDTF">2019-02-22T07:57:33Z</dcterms:created>
  <dcterms:modified xsi:type="dcterms:W3CDTF">2022-11-24T11:17:55Z</dcterms:modified>
</cp:coreProperties>
</file>