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-84" windowWidth="14352" windowHeight="10920" activeTab="2"/>
  </bookViews>
  <sheets>
    <sheet name="Доходы+" sheetId="1" r:id="rId1"/>
    <sheet name="Расходы+" sheetId="2" r:id="rId2"/>
    <sheet name="Источники+ " sheetId="5" r:id="rId3"/>
    <sheet name="_params" sheetId="4" state="hidden" r:id="rId4"/>
  </sheets>
  <definedNames>
    <definedName name="_xlnm._FilterDatabase" localSheetId="0" hidden="1">'Доходы+'!$A$20:$H$236</definedName>
    <definedName name="_xlnm._FilterDatabase" localSheetId="1" hidden="1">'Расходы+'!$A$12:$J$393</definedName>
    <definedName name="APPT" localSheetId="0">'Доходы+'!$A$24</definedName>
    <definedName name="APPT" localSheetId="2">'Источники+ '!$A$25</definedName>
    <definedName name="APPT" localSheetId="1">'Расходы+'!$A$21</definedName>
    <definedName name="FILE_NAME" localSheetId="0">'Доходы+'!$H$3</definedName>
    <definedName name="FIO" localSheetId="0">'Доходы+'!$D$24</definedName>
    <definedName name="FIO" localSheetId="1">'Расходы+'!$D$21</definedName>
    <definedName name="FORM_CODE" localSheetId="0">'Доходы+'!$H$5</definedName>
    <definedName name="LAST_CELL" localSheetId="0">'Доходы+'!$F$236</definedName>
    <definedName name="LAST_CELL" localSheetId="2">'Источники+ '!$F$23</definedName>
    <definedName name="LAST_CELL" localSheetId="1">'Расходы+'!$F$393</definedName>
    <definedName name="PARAMS" localSheetId="0">'Доходы+'!#REF!</definedName>
    <definedName name="PERIOD" localSheetId="0">'Доходы+'!$H$6</definedName>
    <definedName name="RANGE_NAMES" localSheetId="0">'Доходы+'!$H$9</definedName>
    <definedName name="RBEGIN_1" localSheetId="0">'Доходы+'!$A$19</definedName>
    <definedName name="RBEGIN_1" localSheetId="2">'Источники+ '!$A$12</definedName>
    <definedName name="RBEGIN_1" localSheetId="1">'Расходы+'!$A$13</definedName>
    <definedName name="REG_DATE" localSheetId="0">'Доходы+'!$H$4</definedName>
    <definedName name="REND_1" localSheetId="0">'Доходы+'!$A$236</definedName>
    <definedName name="REND_1" localSheetId="2">'Источники+ '!$A$23</definedName>
    <definedName name="REND_1" localSheetId="1">'Расходы+'!$A$395</definedName>
    <definedName name="S_520" localSheetId="2">'Источники+ '!$A$14</definedName>
    <definedName name="S_620" localSheetId="2">'Источники+ '!$A$16</definedName>
    <definedName name="S_700" localSheetId="2">'Источники+ '!$A$18</definedName>
    <definedName name="S_700A" localSheetId="2">'Источники+ '!$A$19</definedName>
    <definedName name="SIGN" localSheetId="0">'Доходы+'!$A$23:$D$25</definedName>
    <definedName name="SIGN" localSheetId="2">'Источники+ '!$A$25:$D$26</definedName>
    <definedName name="SIGN" localSheetId="1">'Расходы+'!$A$20:$D$22</definedName>
    <definedName name="SRC_CODE" localSheetId="0">'Доходы+'!$H$8</definedName>
    <definedName name="SRC_KIND" localSheetId="0">'Доходы+'!$H$7</definedName>
    <definedName name="_xlnm.Print_Area" localSheetId="0">'Доходы+'!$A$1:$F$237</definedName>
    <definedName name="_xlnm.Print_Area" localSheetId="1">'Расходы+'!$A$1:$F$395</definedName>
  </definedNames>
  <calcPr calcId="145621"/>
</workbook>
</file>

<file path=xl/calcChain.xml><?xml version="1.0" encoding="utf-8"?>
<calcChain xmlns="http://schemas.openxmlformats.org/spreadsheetml/2006/main">
  <c r="E21" i="1" l="1"/>
  <c r="E48" i="1" l="1"/>
  <c r="E165" i="1" l="1"/>
  <c r="E214" i="1"/>
  <c r="E217" i="1"/>
  <c r="E219" i="1"/>
  <c r="D355" i="2" l="1"/>
  <c r="D357" i="2"/>
  <c r="E28" i="5" l="1"/>
  <c r="E27" i="5" s="1"/>
  <c r="D28" i="5"/>
  <c r="D27" i="5" s="1"/>
  <c r="E32" i="5"/>
  <c r="E31" i="5" s="1"/>
  <c r="D32" i="5"/>
  <c r="D31" i="5" s="1"/>
  <c r="E28" i="2"/>
  <c r="E53" i="2"/>
  <c r="E52" i="2" s="1"/>
  <c r="E48" i="2" s="1"/>
  <c r="D53" i="2"/>
  <c r="D52" i="2" s="1"/>
  <c r="E73" i="1" l="1"/>
  <c r="E81" i="1"/>
  <c r="E93" i="1"/>
  <c r="E92" i="1" s="1"/>
  <c r="E91" i="1" s="1"/>
  <c r="E90" i="1" s="1"/>
  <c r="E135" i="1"/>
  <c r="E139" i="1" l="1"/>
  <c r="E144" i="1"/>
  <c r="E153" i="1"/>
  <c r="E162" i="1"/>
  <c r="D211" i="2" l="1"/>
  <c r="D371" i="2" l="1"/>
  <c r="E201" i="1" l="1"/>
  <c r="E42" i="1"/>
  <c r="E58" i="1"/>
  <c r="E109" i="1"/>
  <c r="E179" i="1"/>
  <c r="E196" i="1"/>
  <c r="E155" i="2" l="1"/>
  <c r="E156" i="2"/>
  <c r="D293" i="2"/>
  <c r="D292" i="2" s="1"/>
  <c r="E302" i="2"/>
  <c r="E293" i="2" s="1"/>
  <c r="E292" i="2" s="1"/>
  <c r="E355" i="2"/>
  <c r="D376" i="2" l="1"/>
  <c r="E376" i="2"/>
  <c r="E23" i="1" l="1"/>
  <c r="E22" i="1" s="1"/>
  <c r="E128" i="1"/>
  <c r="E101" i="1"/>
  <c r="E208" i="1" l="1"/>
  <c r="E187" i="1"/>
  <c r="E189" i="1"/>
  <c r="E174" i="1"/>
  <c r="E158" i="1"/>
  <c r="E186" i="1" l="1"/>
  <c r="E371" i="2"/>
  <c r="D370" i="2"/>
  <c r="D369" i="2" s="1"/>
  <c r="F373" i="2"/>
  <c r="E372" i="2"/>
  <c r="D372" i="2"/>
  <c r="E368" i="2"/>
  <c r="D368" i="2"/>
  <c r="F372" i="2" l="1"/>
  <c r="E392" i="2"/>
  <c r="D392" i="2"/>
  <c r="F393" i="2"/>
  <c r="E382" i="2"/>
  <c r="E366" i="2" s="1"/>
  <c r="D382" i="2"/>
  <c r="E378" i="2"/>
  <c r="D378" i="2"/>
  <c r="E330" i="2"/>
  <c r="E329" i="2" s="1"/>
  <c r="E328" i="2" s="1"/>
  <c r="E324" i="2"/>
  <c r="D330" i="2"/>
  <c r="D329" i="2" s="1"/>
  <c r="D328" i="2" s="1"/>
  <c r="D324" i="2"/>
  <c r="E312" i="2"/>
  <c r="E327" i="2"/>
  <c r="D327" i="2"/>
  <c r="E323" i="2"/>
  <c r="D323" i="2"/>
  <c r="E322" i="2"/>
  <c r="D322" i="2"/>
  <c r="E320" i="2"/>
  <c r="D320" i="2"/>
  <c r="E317" i="2"/>
  <c r="D317" i="2"/>
  <c r="E314" i="2"/>
  <c r="D314" i="2"/>
  <c r="E357" i="2"/>
  <c r="E337" i="2"/>
  <c r="E336" i="2" s="1"/>
  <c r="D337" i="2"/>
  <c r="D336" i="2" s="1"/>
  <c r="E333" i="2"/>
  <c r="E291" i="2"/>
  <c r="D291" i="2"/>
  <c r="E290" i="2"/>
  <c r="D290" i="2"/>
  <c r="E287" i="2"/>
  <c r="D287" i="2"/>
  <c r="D286" i="2" s="1"/>
  <c r="D285" i="2" s="1"/>
  <c r="E284" i="2"/>
  <c r="D284" i="2"/>
  <c r="E299" i="2"/>
  <c r="E298" i="2" s="1"/>
  <c r="D299" i="2"/>
  <c r="D298" i="2" s="1"/>
  <c r="E309" i="2"/>
  <c r="E171" i="2"/>
  <c r="E170" i="2" s="1"/>
  <c r="E178" i="2"/>
  <c r="E177" i="2" s="1"/>
  <c r="E159" i="2"/>
  <c r="E140" i="2"/>
  <c r="E139" i="2" s="1"/>
  <c r="E154" i="2" l="1"/>
  <c r="E153" i="2" s="1"/>
  <c r="D289" i="2"/>
  <c r="E321" i="2"/>
  <c r="D321" i="2"/>
  <c r="E381" i="2"/>
  <c r="E380" i="2" s="1"/>
  <c r="E289" i="2"/>
  <c r="E288" i="2" s="1"/>
  <c r="F382" i="2"/>
  <c r="E169" i="2"/>
  <c r="E158" i="2"/>
  <c r="E157" i="2" s="1"/>
  <c r="E229" i="1"/>
  <c r="E206" i="1"/>
  <c r="E204" i="1"/>
  <c r="E203" i="1" s="1"/>
  <c r="E169" i="1"/>
  <c r="F18" i="5" l="1"/>
  <c r="F19" i="5"/>
  <c r="D305" i="2" l="1"/>
  <c r="E296" i="2"/>
  <c r="E272" i="2"/>
  <c r="E271" i="2" s="1"/>
  <c r="F200" i="2"/>
  <c r="E122" i="2"/>
  <c r="E121" i="2" s="1"/>
  <c r="E120" i="2" s="1"/>
  <c r="D122" i="2"/>
  <c r="F144" i="2"/>
  <c r="E143" i="2"/>
  <c r="E142" i="2" s="1"/>
  <c r="E138" i="2" s="1"/>
  <c r="D143" i="2"/>
  <c r="D119" i="2"/>
  <c r="E69" i="2"/>
  <c r="E149" i="1"/>
  <c r="E134" i="1" s="1"/>
  <c r="F143" i="2" l="1"/>
  <c r="E295" i="2"/>
  <c r="E294" i="2" s="1"/>
  <c r="D142" i="2"/>
  <c r="F142" i="2" s="1"/>
  <c r="E119" i="1"/>
  <c r="E54" i="1"/>
  <c r="E18" i="5" l="1"/>
  <c r="E23" i="2"/>
  <c r="D23" i="2"/>
  <c r="E44" i="2"/>
  <c r="E129" i="2"/>
  <c r="E128" i="2" s="1"/>
  <c r="E163" i="2"/>
  <c r="E162" i="2" s="1"/>
  <c r="E161" i="2" s="1"/>
  <c r="E258" i="2"/>
  <c r="E257" i="2" s="1"/>
  <c r="E253" i="2" s="1"/>
  <c r="E361" i="2"/>
  <c r="D361" i="2"/>
  <c r="F377" i="2"/>
  <c r="F378" i="2"/>
  <c r="E68" i="1" l="1"/>
  <c r="E86" i="1"/>
  <c r="E106" i="1"/>
  <c r="E113" i="1"/>
  <c r="E232" i="1"/>
  <c r="E234" i="1"/>
  <c r="F85" i="2" l="1"/>
  <c r="E40" i="2"/>
  <c r="D40" i="2"/>
  <c r="E39" i="2"/>
  <c r="D39" i="2"/>
  <c r="E224" i="2" l="1"/>
  <c r="E225" i="2"/>
  <c r="E226" i="2"/>
  <c r="E227" i="2"/>
  <c r="D227" i="2"/>
  <c r="E237" i="2"/>
  <c r="E236" i="2"/>
  <c r="E233" i="2"/>
  <c r="E283" i="2"/>
  <c r="E282" i="2" s="1"/>
  <c r="D283" i="2"/>
  <c r="D282" i="2" s="1"/>
  <c r="F305" i="2"/>
  <c r="F306" i="2"/>
  <c r="E308" i="2"/>
  <c r="E326" i="2"/>
  <c r="E325" i="2"/>
  <c r="E341" i="2"/>
  <c r="E340" i="2" s="1"/>
  <c r="D341" i="2"/>
  <c r="E304" i="2" l="1"/>
  <c r="E286" i="2"/>
  <c r="E285" i="2" s="1"/>
  <c r="F227" i="2"/>
  <c r="E36" i="1"/>
  <c r="E35" i="1" s="1"/>
  <c r="E62" i="1"/>
  <c r="E233" i="1" l="1"/>
  <c r="E228" i="1"/>
  <c r="F21" i="5" l="1"/>
  <c r="E20" i="5"/>
  <c r="E33" i="2"/>
  <c r="D33" i="2"/>
  <c r="E32" i="2"/>
  <c r="D32" i="2"/>
  <c r="E80" i="2"/>
  <c r="E84" i="2"/>
  <c r="E31" i="2" s="1"/>
  <c r="D84" i="2"/>
  <c r="E83" i="2"/>
  <c r="D83" i="2"/>
  <c r="D118" i="2"/>
  <c r="E149" i="2"/>
  <c r="E148" i="2"/>
  <c r="E167" i="2"/>
  <c r="E166" i="2" s="1"/>
  <c r="E146" i="2" s="1"/>
  <c r="E145" i="2" s="1"/>
  <c r="E198" i="2"/>
  <c r="F264" i="2"/>
  <c r="E268" i="2"/>
  <c r="E275" i="2"/>
  <c r="E319" i="2"/>
  <c r="E318" i="2" s="1"/>
  <c r="E332" i="2"/>
  <c r="E331" i="2" s="1"/>
  <c r="F20" i="5" l="1"/>
  <c r="E17" i="5"/>
  <c r="F17" i="5" s="1"/>
  <c r="F33" i="2"/>
  <c r="F84" i="2"/>
  <c r="D31" i="2"/>
  <c r="E274" i="2"/>
  <c r="E232" i="2"/>
  <c r="F83" i="2"/>
  <c r="F32" i="2"/>
  <c r="E147" i="2"/>
  <c r="E165" i="2"/>
  <c r="E177" i="1"/>
  <c r="E223" i="1"/>
  <c r="E226" i="1"/>
  <c r="E225" i="1" s="1"/>
  <c r="E133" i="1" l="1"/>
  <c r="E176" i="1"/>
  <c r="E195" i="1"/>
  <c r="E194" i="1" s="1"/>
  <c r="E133" i="2"/>
  <c r="E132" i="2" s="1"/>
  <c r="D133" i="2"/>
  <c r="D278" i="2"/>
  <c r="D237" i="2"/>
  <c r="E277" i="2"/>
  <c r="E234" i="2" s="1"/>
  <c r="E278" i="2"/>
  <c r="D198" i="2"/>
  <c r="E183" i="2"/>
  <c r="E184" i="2"/>
  <c r="D184" i="2"/>
  <c r="D183" i="2"/>
  <c r="E27" i="2"/>
  <c r="D27" i="2"/>
  <c r="E29" i="2"/>
  <c r="D29" i="2"/>
  <c r="E62" i="2"/>
  <c r="D62" i="2"/>
  <c r="F65" i="2"/>
  <c r="F29" i="2" s="1"/>
  <c r="E111" i="2"/>
  <c r="E110" i="2" s="1"/>
  <c r="D111" i="2"/>
  <c r="F114" i="2"/>
  <c r="E136" i="2"/>
  <c r="E135" i="2" s="1"/>
  <c r="D136" i="2"/>
  <c r="D135" i="2" s="1"/>
  <c r="F137" i="2"/>
  <c r="F134" i="2"/>
  <c r="D175" i="2"/>
  <c r="D174" i="2" s="1"/>
  <c r="E194" i="2"/>
  <c r="E193" i="2" s="1"/>
  <c r="D202" i="2"/>
  <c r="E206" i="2"/>
  <c r="D206" i="2"/>
  <c r="F208" i="2"/>
  <c r="F280" i="2"/>
  <c r="D296" i="2"/>
  <c r="D375" i="2"/>
  <c r="E77" i="1"/>
  <c r="E72" i="1" s="1"/>
  <c r="E112" i="1"/>
  <c r="E124" i="1"/>
  <c r="E126" i="1"/>
  <c r="E131" i="1"/>
  <c r="E130" i="1" s="1"/>
  <c r="E26" i="2" l="1"/>
  <c r="E25" i="2" s="1"/>
  <c r="D374" i="2"/>
  <c r="E182" i="2"/>
  <c r="D295" i="2"/>
  <c r="D294" i="2" s="1"/>
  <c r="E123" i="1"/>
  <c r="F184" i="2"/>
  <c r="D182" i="2"/>
  <c r="E192" i="2"/>
  <c r="F135" i="2"/>
  <c r="E131" i="2"/>
  <c r="F136" i="2"/>
  <c r="E192" i="1"/>
  <c r="E191" i="1" s="1"/>
  <c r="E64" i="1"/>
  <c r="E88" i="1"/>
  <c r="E97" i="1"/>
  <c r="E99" i="1"/>
  <c r="E121" i="1"/>
  <c r="E118" i="1" s="1"/>
  <c r="E85" i="1" l="1"/>
  <c r="E80" i="1" s="1"/>
  <c r="E41" i="1"/>
  <c r="E67" i="1"/>
  <c r="F133" i="2"/>
  <c r="D132" i="2"/>
  <c r="E108" i="1"/>
  <c r="E96" i="1" s="1"/>
  <c r="F132" i="2" l="1"/>
  <c r="D131" i="2"/>
  <c r="F131" i="2" s="1"/>
  <c r="E197" i="1"/>
  <c r="E199" i="1"/>
  <c r="F194" i="1" l="1"/>
  <c r="F195" i="1"/>
  <c r="F45" i="2"/>
  <c r="F46" i="2"/>
  <c r="F47" i="2"/>
  <c r="F51" i="2"/>
  <c r="F52" i="2"/>
  <c r="F53" i="2"/>
  <c r="F54" i="2"/>
  <c r="F58" i="2"/>
  <c r="F59" i="2"/>
  <c r="F60" i="2"/>
  <c r="F63" i="2"/>
  <c r="F64" i="2"/>
  <c r="F68" i="2"/>
  <c r="F70" i="2"/>
  <c r="F71" i="2"/>
  <c r="F72" i="2"/>
  <c r="F76" i="2"/>
  <c r="F77" i="2"/>
  <c r="F78" i="2"/>
  <c r="F81" i="2"/>
  <c r="F82" i="2"/>
  <c r="F88" i="2"/>
  <c r="F89" i="2"/>
  <c r="F90" i="2"/>
  <c r="F91" i="2"/>
  <c r="F92" i="2"/>
  <c r="F93" i="2"/>
  <c r="F94" i="2"/>
  <c r="F97" i="2"/>
  <c r="F101" i="2"/>
  <c r="F102" i="2"/>
  <c r="F103" i="2"/>
  <c r="F106" i="2"/>
  <c r="F107" i="2"/>
  <c r="F109" i="2"/>
  <c r="F112" i="2"/>
  <c r="F113" i="2"/>
  <c r="F119" i="2"/>
  <c r="F126" i="2"/>
  <c r="F127" i="2"/>
  <c r="F130" i="2"/>
  <c r="F141" i="2"/>
  <c r="F150" i="2"/>
  <c r="F160" i="2"/>
  <c r="F164" i="2"/>
  <c r="F168" i="2"/>
  <c r="F172" i="2"/>
  <c r="F173" i="2"/>
  <c r="F174" i="2"/>
  <c r="F175" i="2"/>
  <c r="F176" i="2"/>
  <c r="F179" i="2"/>
  <c r="F195" i="2"/>
  <c r="F199" i="2"/>
  <c r="F203" i="2"/>
  <c r="F207" i="2"/>
  <c r="F212" i="2"/>
  <c r="F213" i="2"/>
  <c r="F241" i="2"/>
  <c r="F242" i="2"/>
  <c r="F246" i="2"/>
  <c r="F247" i="2"/>
  <c r="F251" i="2"/>
  <c r="F252" i="2"/>
  <c r="F254" i="2"/>
  <c r="F255" i="2"/>
  <c r="F256" i="2"/>
  <c r="F259" i="2"/>
  <c r="F263" i="2"/>
  <c r="F265" i="2"/>
  <c r="F266" i="2"/>
  <c r="F269" i="2"/>
  <c r="F270" i="2"/>
  <c r="F273" i="2"/>
  <c r="F276" i="2"/>
  <c r="F279" i="2"/>
  <c r="F284" i="2"/>
  <c r="F295" i="2"/>
  <c r="F296" i="2"/>
  <c r="F297" i="2"/>
  <c r="F299" i="2"/>
  <c r="F300" i="2"/>
  <c r="F302" i="2"/>
  <c r="F309" i="2"/>
  <c r="F312" i="2"/>
  <c r="F333" i="2"/>
  <c r="F337" i="2"/>
  <c r="F338" i="2"/>
  <c r="F342" i="2"/>
  <c r="F345" i="2"/>
  <c r="F348" i="2"/>
  <c r="F355" i="2"/>
  <c r="F359" i="2"/>
  <c r="F362" i="2"/>
  <c r="F376" i="2"/>
  <c r="F383" i="2"/>
  <c r="F384" i="2"/>
  <c r="F385" i="2"/>
  <c r="F386" i="2"/>
  <c r="F392" i="2"/>
  <c r="F31" i="2"/>
  <c r="E105" i="2"/>
  <c r="E104" i="2" s="1"/>
  <c r="F27" i="2"/>
  <c r="D100" i="2"/>
  <c r="D99" i="2" s="1"/>
  <c r="D28" i="2"/>
  <c r="D26" i="2" s="1"/>
  <c r="D25" i="2" s="1"/>
  <c r="E18" i="2"/>
  <c r="D18" i="2"/>
  <c r="E19" i="2"/>
  <c r="D19" i="2"/>
  <c r="E20" i="2"/>
  <c r="D20" i="2"/>
  <c r="E22" i="2"/>
  <c r="D22" i="2"/>
  <c r="E24" i="2"/>
  <c r="D24" i="2"/>
  <c r="E36" i="2"/>
  <c r="E35" i="2" s="1"/>
  <c r="D36" i="2"/>
  <c r="E38" i="2"/>
  <c r="D38" i="2"/>
  <c r="D41" i="2"/>
  <c r="F41" i="2" s="1"/>
  <c r="D148" i="2"/>
  <c r="F148" i="2" s="1"/>
  <c r="D149" i="2"/>
  <c r="F149" i="2" s="1"/>
  <c r="D152" i="2"/>
  <c r="F152" i="2" s="1"/>
  <c r="D155" i="2"/>
  <c r="F155" i="2" s="1"/>
  <c r="D156" i="2"/>
  <c r="F156" i="2" s="1"/>
  <c r="F183" i="2"/>
  <c r="D187" i="2"/>
  <c r="E190" i="2"/>
  <c r="D190" i="2"/>
  <c r="E191" i="2"/>
  <c r="D191" i="2"/>
  <c r="E217" i="2"/>
  <c r="D217" i="2"/>
  <c r="E218" i="2"/>
  <c r="D218" i="2"/>
  <c r="E219" i="2"/>
  <c r="D219" i="2"/>
  <c r="E220" i="2"/>
  <c r="D220" i="2"/>
  <c r="E118" i="2"/>
  <c r="F122" i="2"/>
  <c r="E223" i="2"/>
  <c r="D223" i="2"/>
  <c r="D224" i="2"/>
  <c r="F224" i="2" s="1"/>
  <c r="E230" i="2"/>
  <c r="D230" i="2"/>
  <c r="E231" i="2"/>
  <c r="D231" i="2"/>
  <c r="D233" i="2"/>
  <c r="E235" i="2"/>
  <c r="D236" i="2"/>
  <c r="D235" i="2" s="1"/>
  <c r="F282" i="2"/>
  <c r="F287" i="2"/>
  <c r="E211" i="2"/>
  <c r="E210" i="2" s="1"/>
  <c r="E209" i="2" s="1"/>
  <c r="E197" i="2"/>
  <c r="D197" i="2"/>
  <c r="D194" i="2"/>
  <c r="D193" i="2" s="1"/>
  <c r="D192" i="2" s="1"/>
  <c r="F192" i="2" s="1"/>
  <c r="D178" i="2"/>
  <c r="D171" i="2"/>
  <c r="D167" i="2"/>
  <c r="D166" i="2" s="1"/>
  <c r="D165" i="2" s="1"/>
  <c r="F165" i="2" s="1"/>
  <c r="D163" i="2"/>
  <c r="D162" i="2" s="1"/>
  <c r="D161" i="2" s="1"/>
  <c r="F161" i="2" s="1"/>
  <c r="D159" i="2"/>
  <c r="D140" i="2"/>
  <c r="D129" i="2"/>
  <c r="D128" i="2" s="1"/>
  <c r="F128" i="2" s="1"/>
  <c r="E125" i="2"/>
  <c r="E124" i="2" s="1"/>
  <c r="D125" i="2"/>
  <c r="E100" i="2"/>
  <c r="E99" i="2" s="1"/>
  <c r="F111" i="2"/>
  <c r="E108" i="2"/>
  <c r="E30" i="2" s="1"/>
  <c r="D108" i="2"/>
  <c r="D30" i="2" s="1"/>
  <c r="D105" i="2"/>
  <c r="D96" i="2"/>
  <c r="D95" i="2" s="1"/>
  <c r="F95" i="2" s="1"/>
  <c r="E87" i="2"/>
  <c r="E86" i="2" s="1"/>
  <c r="D87" i="2"/>
  <c r="E79" i="2"/>
  <c r="D80" i="2"/>
  <c r="D79" i="2" s="1"/>
  <c r="E75" i="2"/>
  <c r="E74" i="2" s="1"/>
  <c r="D75" i="2"/>
  <c r="D74" i="2" s="1"/>
  <c r="D69" i="2"/>
  <c r="E67" i="2"/>
  <c r="D67" i="2"/>
  <c r="E61" i="2"/>
  <c r="D61" i="2"/>
  <c r="E57" i="2"/>
  <c r="E56" i="2" s="1"/>
  <c r="D57" i="2"/>
  <c r="D50" i="2"/>
  <c r="D48" i="2" s="1"/>
  <c r="F48" i="2" s="1"/>
  <c r="E43" i="2"/>
  <c r="E42" i="2" s="1"/>
  <c r="D44" i="2"/>
  <c r="E240" i="2"/>
  <c r="E239" i="2" s="1"/>
  <c r="D240" i="2"/>
  <c r="D239" i="2" s="1"/>
  <c r="E245" i="2"/>
  <c r="E244" i="2" s="1"/>
  <c r="E243" i="2" s="1"/>
  <c r="D245" i="2"/>
  <c r="D250" i="2"/>
  <c r="E250" i="2"/>
  <c r="E249" i="2" s="1"/>
  <c r="E248" i="2" s="1"/>
  <c r="D258" i="2"/>
  <c r="D257" i="2" s="1"/>
  <c r="D253" i="2" s="1"/>
  <c r="F253" i="2" s="1"/>
  <c r="E262" i="2"/>
  <c r="E261" i="2" s="1"/>
  <c r="D262" i="2"/>
  <c r="D261" i="2" s="1"/>
  <c r="E267" i="2"/>
  <c r="D268" i="2"/>
  <c r="D267" i="2" s="1"/>
  <c r="D272" i="2"/>
  <c r="D275" i="2"/>
  <c r="D277" i="2"/>
  <c r="D234" i="2" s="1"/>
  <c r="D308" i="2"/>
  <c r="D304" i="2" s="1"/>
  <c r="F304" i="2" s="1"/>
  <c r="E316" i="2"/>
  <c r="D313" i="2"/>
  <c r="F313" i="2" s="1"/>
  <c r="D316" i="2"/>
  <c r="D319" i="2"/>
  <c r="F322" i="2"/>
  <c r="F323" i="2"/>
  <c r="D326" i="2"/>
  <c r="F326" i="2" s="1"/>
  <c r="F329" i="2"/>
  <c r="D332" i="2"/>
  <c r="D331" i="2" s="1"/>
  <c r="F330" i="2" s="1"/>
  <c r="D335" i="2"/>
  <c r="D344" i="2"/>
  <c r="D347" i="2"/>
  <c r="F347" i="2" s="1"/>
  <c r="E354" i="2"/>
  <c r="E315" i="2" s="1"/>
  <c r="E311" i="2" s="1"/>
  <c r="D354" i="2"/>
  <c r="F360" i="2"/>
  <c r="E367" i="2"/>
  <c r="D367" i="2"/>
  <c r="D366" i="2"/>
  <c r="F366" i="2" s="1"/>
  <c r="E375" i="2"/>
  <c r="E374" i="2" s="1"/>
  <c r="D381" i="2"/>
  <c r="D380" i="2" s="1"/>
  <c r="E391" i="2"/>
  <c r="E390" i="2" s="1"/>
  <c r="E389" i="2" s="1"/>
  <c r="E388" i="2" s="1"/>
  <c r="D391" i="2"/>
  <c r="D390" i="2" s="1"/>
  <c r="D389" i="2" s="1"/>
  <c r="F319" i="2" l="1"/>
  <c r="D318" i="2"/>
  <c r="D315" i="2"/>
  <c r="F315" i="2" s="1"/>
  <c r="D350" i="2"/>
  <c r="D325" i="2"/>
  <c r="F325" i="2" s="1"/>
  <c r="D340" i="2"/>
  <c r="F293" i="2"/>
  <c r="D288" i="2"/>
  <c r="E123" i="2"/>
  <c r="E115" i="2" s="1"/>
  <c r="F374" i="2"/>
  <c r="E370" i="2"/>
  <c r="E369" i="2" s="1"/>
  <c r="F369" i="2" s="1"/>
  <c r="F30" i="2"/>
  <c r="E335" i="2"/>
  <c r="F335" i="2" s="1"/>
  <c r="D238" i="2"/>
  <c r="F272" i="2"/>
  <c r="D226" i="2"/>
  <c r="F226" i="2" s="1"/>
  <c r="E228" i="2"/>
  <c r="E222" i="2"/>
  <c r="E221" i="2" s="1"/>
  <c r="E260" i="2"/>
  <c r="E73" i="2"/>
  <c r="E19" i="1"/>
  <c r="F67" i="2"/>
  <c r="F74" i="2"/>
  <c r="F108" i="2"/>
  <c r="F291" i="2"/>
  <c r="F18" i="2"/>
  <c r="F286" i="2"/>
  <c r="E215" i="2"/>
  <c r="F220" i="2"/>
  <c r="F234" i="2"/>
  <c r="F61" i="2"/>
  <c r="F23" i="2"/>
  <c r="F231" i="2"/>
  <c r="D151" i="2"/>
  <c r="F151" i="2" s="1"/>
  <c r="F40" i="2"/>
  <c r="F38" i="2"/>
  <c r="F19" i="2"/>
  <c r="F62" i="2"/>
  <c r="D117" i="2"/>
  <c r="D116" i="2" s="1"/>
  <c r="F267" i="2"/>
  <c r="F79" i="2"/>
  <c r="F290" i="2"/>
  <c r="F223" i="2"/>
  <c r="F218" i="2"/>
  <c r="F50" i="2"/>
  <c r="F69" i="2"/>
  <c r="E37" i="2"/>
  <c r="E34" i="2" s="1"/>
  <c r="F20" i="2"/>
  <c r="E17" i="2"/>
  <c r="F118" i="2"/>
  <c r="F194" i="2"/>
  <c r="F193" i="2"/>
  <c r="E189" i="2"/>
  <c r="E188" i="2" s="1"/>
  <c r="F191" i="2"/>
  <c r="F230" i="2"/>
  <c r="D216" i="2"/>
  <c r="F219" i="2"/>
  <c r="F268" i="2"/>
  <c r="F331" i="2"/>
  <c r="F321" i="2"/>
  <c r="F358" i="2"/>
  <c r="F367" i="2"/>
  <c r="F391" i="2"/>
  <c r="F341" i="2"/>
  <c r="F292" i="2"/>
  <c r="F301" i="2"/>
  <c r="D274" i="2"/>
  <c r="F274" i="2" s="1"/>
  <c r="F275" i="2"/>
  <c r="E238" i="2"/>
  <c r="F239" i="2"/>
  <c r="D139" i="2"/>
  <c r="D138" i="2" s="1"/>
  <c r="F140" i="2"/>
  <c r="E196" i="2"/>
  <c r="F197" i="2"/>
  <c r="D35" i="2"/>
  <c r="F36" i="2"/>
  <c r="F100" i="2"/>
  <c r="D388" i="2"/>
  <c r="F389" i="2"/>
  <c r="F298" i="2"/>
  <c r="F294" i="2" s="1"/>
  <c r="D244" i="2"/>
  <c r="F245" i="2"/>
  <c r="D43" i="2"/>
  <c r="F44" i="2"/>
  <c r="D124" i="2"/>
  <c r="F125" i="2"/>
  <c r="D158" i="2"/>
  <c r="F159" i="2"/>
  <c r="D154" i="2"/>
  <c r="D153" i="2" s="1"/>
  <c r="D177" i="2"/>
  <c r="F177" i="2" s="1"/>
  <c r="F178" i="2"/>
  <c r="D201" i="2"/>
  <c r="F202" i="2"/>
  <c r="D210" i="2"/>
  <c r="F211" i="2"/>
  <c r="D121" i="2"/>
  <c r="D186" i="2"/>
  <c r="F186" i="2" s="1"/>
  <c r="F187" i="2"/>
  <c r="F390" i="2"/>
  <c r="F316" i="2"/>
  <c r="F24" i="2"/>
  <c r="D21" i="2"/>
  <c r="F22" i="2"/>
  <c r="F28" i="2"/>
  <c r="F240" i="2"/>
  <c r="F75" i="2"/>
  <c r="D365" i="2"/>
  <c r="D364" i="2" s="1"/>
  <c r="F381" i="2"/>
  <c r="F262" i="2"/>
  <c r="D249" i="2"/>
  <c r="F250" i="2"/>
  <c r="D56" i="2"/>
  <c r="F56" i="2" s="1"/>
  <c r="F57" i="2"/>
  <c r="D86" i="2"/>
  <c r="F86" i="2" s="1"/>
  <c r="F87" i="2"/>
  <c r="D104" i="2"/>
  <c r="F104" i="2" s="1"/>
  <c r="F105" i="2"/>
  <c r="D170" i="2"/>
  <c r="D169" i="2" s="1"/>
  <c r="F171" i="2"/>
  <c r="D205" i="2"/>
  <c r="F206" i="2"/>
  <c r="F99" i="2"/>
  <c r="F236" i="2"/>
  <c r="F233" i="2"/>
  <c r="F217" i="2"/>
  <c r="F39" i="2"/>
  <c r="F354" i="2"/>
  <c r="F198" i="2"/>
  <c r="F190" i="2"/>
  <c r="D17" i="2"/>
  <c r="F375" i="2"/>
  <c r="F361" i="2"/>
  <c r="F283" i="2"/>
  <c r="F278" i="2"/>
  <c r="F258" i="2"/>
  <c r="F167" i="2"/>
  <c r="F163" i="2"/>
  <c r="F129" i="2"/>
  <c r="F96" i="2"/>
  <c r="D37" i="2"/>
  <c r="E21" i="2"/>
  <c r="F344" i="2"/>
  <c r="F336" i="2"/>
  <c r="F332" i="2"/>
  <c r="F308" i="2"/>
  <c r="F277" i="2"/>
  <c r="F257" i="2"/>
  <c r="F166" i="2"/>
  <c r="F162" i="2"/>
  <c r="F80" i="2"/>
  <c r="E98" i="2"/>
  <c r="D229" i="2"/>
  <c r="D147" i="2"/>
  <c r="F147" i="2" s="1"/>
  <c r="D49" i="2"/>
  <c r="F49" i="2" s="1"/>
  <c r="E216" i="2"/>
  <c r="D189" i="2"/>
  <c r="F235" i="2"/>
  <c r="E205" i="2"/>
  <c r="D222" i="2"/>
  <c r="D221" i="2" s="1"/>
  <c r="E117" i="2"/>
  <c r="E116" i="2" s="1"/>
  <c r="E229" i="2"/>
  <c r="D232" i="2"/>
  <c r="F232" i="2" s="1"/>
  <c r="E281" i="2"/>
  <c r="D110" i="2"/>
  <c r="F110" i="2" s="1"/>
  <c r="D271" i="2"/>
  <c r="D66" i="2"/>
  <c r="E66" i="2"/>
  <c r="E55" i="2" s="1"/>
  <c r="E365" i="2"/>
  <c r="E364" i="2" s="1"/>
  <c r="F368" i="2"/>
  <c r="F328" i="2"/>
  <c r="F343" i="2"/>
  <c r="F346" i="2"/>
  <c r="D18" i="5"/>
  <c r="E30" i="5"/>
  <c r="D30" i="5"/>
  <c r="E26" i="5"/>
  <c r="D26" i="5"/>
  <c r="D20" i="5"/>
  <c r="F370" i="2" l="1"/>
  <c r="F124" i="2"/>
  <c r="D123" i="2"/>
  <c r="D311" i="2"/>
  <c r="F311" i="2" s="1"/>
  <c r="D25" i="5"/>
  <c r="D24" i="5" s="1"/>
  <c r="F19" i="1"/>
  <c r="F334" i="2"/>
  <c r="F116" i="2"/>
  <c r="D228" i="2"/>
  <c r="F228" i="2" s="1"/>
  <c r="F271" i="2"/>
  <c r="D225" i="2"/>
  <c r="F225" i="2" s="1"/>
  <c r="F238" i="2"/>
  <c r="F307" i="2"/>
  <c r="F303" i="2"/>
  <c r="F285" i="2"/>
  <c r="E25" i="5"/>
  <c r="E181" i="2"/>
  <c r="E204" i="2"/>
  <c r="E180" i="2" s="1"/>
  <c r="D73" i="2"/>
  <c r="F73" i="2" s="1"/>
  <c r="F17" i="2"/>
  <c r="E16" i="2"/>
  <c r="E15" i="2" s="1"/>
  <c r="F37" i="2"/>
  <c r="D260" i="2"/>
  <c r="D146" i="2"/>
  <c r="F146" i="2" s="1"/>
  <c r="F340" i="2"/>
  <c r="F339" i="2"/>
  <c r="D16" i="2"/>
  <c r="F117" i="2"/>
  <c r="F216" i="2"/>
  <c r="F289" i="2"/>
  <c r="F365" i="2"/>
  <c r="D204" i="2"/>
  <c r="F205" i="2"/>
  <c r="D215" i="2"/>
  <c r="F215" i="2" s="1"/>
  <c r="F261" i="2"/>
  <c r="F26" i="2"/>
  <c r="D120" i="2"/>
  <c r="F120" i="2" s="1"/>
  <c r="F121" i="2"/>
  <c r="D185" i="2"/>
  <c r="F185" i="2" s="1"/>
  <c r="F201" i="2"/>
  <c r="E214" i="2"/>
  <c r="D181" i="2"/>
  <c r="F25" i="2"/>
  <c r="D157" i="2"/>
  <c r="F157" i="2" s="1"/>
  <c r="F158" i="2"/>
  <c r="F43" i="2"/>
  <c r="D42" i="2"/>
  <c r="F42" i="2" s="1"/>
  <c r="F353" i="2"/>
  <c r="F182" i="2"/>
  <c r="F169" i="2"/>
  <c r="F170" i="2"/>
  <c r="D248" i="2"/>
  <c r="F248" i="2" s="1"/>
  <c r="F249" i="2"/>
  <c r="D209" i="2"/>
  <c r="F209" i="2" s="1"/>
  <c r="F210" i="2"/>
  <c r="D34" i="2"/>
  <c r="F35" i="2"/>
  <c r="F138" i="2"/>
  <c r="F139" i="2"/>
  <c r="F364" i="2"/>
  <c r="F380" i="2"/>
  <c r="F356" i="2"/>
  <c r="F357" i="2"/>
  <c r="D196" i="2"/>
  <c r="F221" i="2"/>
  <c r="F222" i="2"/>
  <c r="D188" i="2"/>
  <c r="F188" i="2" s="1"/>
  <c r="F189" i="2"/>
  <c r="F229" i="2"/>
  <c r="F21" i="2"/>
  <c r="F153" i="2"/>
  <c r="F154" i="2"/>
  <c r="D243" i="2"/>
  <c r="F243" i="2" s="1"/>
  <c r="F244" i="2"/>
  <c r="F387" i="2"/>
  <c r="F388" i="2"/>
  <c r="F371" i="2"/>
  <c r="F318" i="2"/>
  <c r="D55" i="2"/>
  <c r="F55" i="2" s="1"/>
  <c r="F66" i="2"/>
  <c r="D98" i="2"/>
  <c r="F98" i="2" s="1"/>
  <c r="F327" i="2"/>
  <c r="F324" i="2"/>
  <c r="F320" i="2"/>
  <c r="D17" i="5"/>
  <c r="E15" i="5"/>
  <c r="F15" i="5" s="1"/>
  <c r="F260" i="2" l="1"/>
  <c r="D214" i="2"/>
  <c r="F34" i="2"/>
  <c r="D15" i="2"/>
  <c r="E13" i="2"/>
  <c r="E395" i="2" s="1"/>
  <c r="F204" i="2"/>
  <c r="D281" i="2"/>
  <c r="F181" i="2"/>
  <c r="E24" i="5"/>
  <c r="E13" i="5" s="1"/>
  <c r="F25" i="5"/>
  <c r="F24" i="5"/>
  <c r="F317" i="2"/>
  <c r="F16" i="2"/>
  <c r="F314" i="2"/>
  <c r="F123" i="2"/>
  <c r="D115" i="2"/>
  <c r="F115" i="2" s="1"/>
  <c r="F363" i="2"/>
  <c r="F379" i="2"/>
  <c r="E351" i="2"/>
  <c r="E350" i="2" s="1"/>
  <c r="F352" i="2"/>
  <c r="F288" i="2"/>
  <c r="D145" i="2"/>
  <c r="F145" i="2" s="1"/>
  <c r="F349" i="2"/>
  <c r="D180" i="2"/>
  <c r="F180" i="2" s="1"/>
  <c r="F196" i="2"/>
  <c r="D15" i="5"/>
  <c r="F214" i="2" l="1"/>
  <c r="D13" i="2"/>
  <c r="F310" i="2"/>
  <c r="D13" i="5"/>
  <c r="F13" i="5" s="1"/>
  <c r="F281" i="2"/>
  <c r="F15" i="2"/>
  <c r="F350" i="2"/>
  <c r="F351" i="2"/>
  <c r="F13" i="2" l="1"/>
</calcChain>
</file>

<file path=xl/sharedStrings.xml><?xml version="1.0" encoding="utf-8"?>
<sst xmlns="http://schemas.openxmlformats.org/spreadsheetml/2006/main" count="2349" uniqueCount="999">
  <si>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</si>
  <si>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</si>
  <si>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</si>
  <si>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</si>
  <si>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</si>
  <si>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</si>
  <si>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</si>
  <si>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</si>
  <si>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</si>
  <si>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</si>
  <si>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</si>
  <si>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</si>
  <si>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</si>
  <si>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городского округа "Вуктыл"</t>
  </si>
  <si>
    <t>МО ГО "Вуктыл"</t>
  </si>
  <si>
    <t>Единица измерения: руб.</t>
  </si>
  <si>
    <t>89793944</t>
  </si>
  <si>
    <t>992</t>
  </si>
  <si>
    <t>87712000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</si>
  <si>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</si>
  <si>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</si>
  <si>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</si>
  <si>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</si>
  <si>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</si>
  <si>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</si>
  <si>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</si>
  <si>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</si>
  <si>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</si>
  <si>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</si>
  <si>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</si>
  <si>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</si>
  <si>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</si>
  <si>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</si>
  <si>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</si>
  <si>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</si>
  <si>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</si>
  <si>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</si>
  <si>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</si>
  <si>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</si>
  <si>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</si>
  <si>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</si>
  <si>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</si>
  <si>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</si>
  <si>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</si>
  <si>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</si>
  <si>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</si>
  <si>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</si>
  <si>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</si>
  <si>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</si>
  <si>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</si>
  <si>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</si>
  <si>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</si>
  <si>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</si>
  <si>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</si>
  <si>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</si>
  <si>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</si>
  <si>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</si>
  <si>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</si>
  <si>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</si>
  <si>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</si>
  <si>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</si>
  <si>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</si>
  <si>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</si>
  <si>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</si>
  <si>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</si>
  <si>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</si>
  <si>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</si>
  <si>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</si>
  <si>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</si>
  <si>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</si>
  <si>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</si>
  <si>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</si>
  <si>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182 10502010022100110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</si>
  <si>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</si>
  <si>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</si>
  <si>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</si>
  <si>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</si>
  <si>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</si>
  <si>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</si>
  <si>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</si>
  <si>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182 10601020042100110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</si>
  <si>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</si>
  <si>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</si>
  <si>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</si>
  <si>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</si>
  <si>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</si>
  <si>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</si>
  <si>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</si>
  <si>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</si>
  <si>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</si>
  <si>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</si>
  <si>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</si>
  <si>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</si>
  <si>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</si>
  <si>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</si>
  <si>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</si>
  <si>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</si>
  <si>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</si>
  <si>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</si>
  <si>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</si>
  <si>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</si>
  <si>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</si>
  <si>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</si>
  <si>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ДОХОДЫ ОТ ОКАЗАНИЯ ПЛАТНЫХ УСЛУГ И КОМПЕНСАЦИИ ЗАТРАТ ГОСУДАРСТВА</t>
  </si>
  <si>
    <t>923 11300000000000000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</si>
  <si>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</si>
  <si>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</si>
  <si>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</si>
  <si>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</si>
  <si>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</si>
  <si>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</si>
  <si>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</si>
  <si>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</si>
  <si>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</si>
  <si>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</si>
  <si>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</si>
  <si>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</si>
  <si>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</si>
  <si>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992 20215001000000150</t>
  </si>
  <si>
    <t>992 20215001040000150</t>
  </si>
  <si>
    <t>Дотации бюджетам на поддержку мер по обеспечению сбалансированности бюджетов</t>
  </si>
  <si>
    <t>992 20215002000000150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</si>
  <si>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</si>
  <si>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</si>
  <si>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</si>
  <si>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</si>
  <si>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</si>
  <si>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</si>
  <si>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</si>
  <si>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</si>
  <si>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</si>
  <si>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</si>
  <si>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</si>
  <si>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</si>
  <si>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</si>
  <si>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</si>
  <si>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</si>
  <si>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</si>
  <si>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</si>
  <si>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</si>
  <si>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</si>
  <si>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</si>
  <si>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</si>
  <si>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</si>
  <si>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</si>
  <si>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</si>
  <si>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</si>
  <si>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</si>
  <si>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</si>
  <si>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</si>
  <si>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</si>
  <si>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</si>
  <si>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</si>
  <si>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</si>
  <si>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</si>
  <si>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</si>
  <si>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</si>
  <si>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</si>
  <si>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</si>
  <si>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</si>
  <si>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</si>
  <si>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</si>
  <si>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</si>
  <si>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</si>
  <si>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</si>
  <si>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</si>
  <si>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</si>
  <si>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</si>
  <si>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</si>
  <si>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</si>
  <si>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</si>
  <si>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</si>
  <si>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</si>
  <si>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</si>
  <si>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</si>
  <si>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</si>
  <si>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</si>
  <si>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</si>
  <si>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</si>
  <si>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</si>
  <si>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</si>
  <si>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</si>
  <si>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</si>
  <si>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</si>
  <si>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</si>
  <si>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</si>
  <si>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</si>
  <si>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</si>
  <si>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</si>
  <si>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</si>
  <si>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</si>
  <si>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</si>
  <si>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</si>
  <si>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</si>
  <si>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</si>
  <si>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</si>
  <si>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</si>
  <si>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</si>
  <si>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</si>
  <si>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</si>
  <si>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</si>
  <si>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</si>
  <si>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</si>
  <si>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</si>
  <si>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</si>
  <si>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</si>
  <si>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</si>
  <si>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</si>
  <si>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</si>
  <si>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</si>
  <si>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</si>
  <si>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</si>
  <si>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</si>
  <si>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</si>
  <si>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</si>
  <si>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</si>
  <si>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</si>
  <si>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</si>
  <si>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</si>
  <si>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</si>
  <si>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</si>
  <si>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</si>
  <si>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</si>
  <si>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</si>
  <si>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</si>
  <si>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</si>
  <si>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</si>
  <si>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</si>
  <si>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</si>
  <si>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</si>
  <si>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</si>
  <si>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</si>
  <si>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</si>
  <si>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</si>
  <si>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</si>
  <si>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</si>
  <si>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</si>
  <si>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</si>
  <si>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</si>
  <si>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</si>
  <si>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</si>
  <si>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</si>
  <si>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</si>
  <si>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</si>
  <si>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</si>
  <si>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</si>
  <si>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</si>
  <si>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</si>
  <si>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</si>
  <si>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</si>
  <si>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</si>
  <si>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</si>
  <si>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</si>
  <si>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</si>
  <si>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</si>
  <si>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</si>
  <si>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</si>
  <si>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</si>
  <si>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</si>
  <si>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</si>
  <si>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</si>
  <si>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</si>
  <si>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</si>
  <si>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</si>
  <si>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</si>
  <si>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</si>
  <si>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</si>
  <si>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</si>
  <si>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</si>
  <si>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</si>
  <si>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</si>
  <si>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</si>
  <si>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</si>
  <si>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</si>
  <si>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</si>
  <si>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</si>
  <si>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</si>
  <si>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</si>
  <si>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</si>
  <si>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</si>
  <si>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</si>
  <si>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</si>
  <si>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</si>
  <si>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</si>
  <si>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</si>
  <si>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</si>
  <si>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</si>
  <si>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</si>
  <si>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 xml:space="preserve">000 0412 0000000000 600 </t>
  </si>
  <si>
    <t xml:space="preserve">000 0412 0000000000 610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</si>
  <si>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</si>
  <si>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</si>
  <si>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</si>
  <si>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</si>
  <si>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</si>
  <si>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</si>
  <si>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</si>
  <si>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</si>
  <si>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</si>
  <si>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</si>
  <si>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</si>
  <si>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</si>
  <si>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</si>
  <si>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</si>
  <si>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</si>
  <si>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</si>
  <si>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</si>
  <si>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</si>
  <si>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</si>
  <si>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</si>
  <si>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</si>
  <si>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</si>
  <si>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</si>
  <si>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</si>
  <si>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</si>
  <si>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</si>
  <si>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</si>
  <si>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</si>
  <si>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</si>
  <si>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</si>
  <si>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</si>
  <si>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</si>
  <si>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</si>
  <si>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</si>
  <si>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</si>
  <si>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</si>
  <si>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</si>
  <si>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</si>
  <si>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</si>
  <si>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</si>
  <si>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</si>
  <si>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</si>
  <si>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</si>
  <si>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</si>
  <si>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</si>
  <si>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</si>
  <si>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</si>
  <si>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</si>
  <si>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</si>
  <si>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</si>
  <si>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000 0700 0000000000 123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</si>
  <si>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</si>
  <si>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</si>
  <si>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</si>
  <si>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</si>
  <si>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</si>
  <si>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</si>
  <si>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</si>
  <si>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</si>
  <si>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</si>
  <si>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</si>
  <si>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</si>
  <si>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</si>
  <si>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</si>
  <si>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</si>
  <si>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 xml:space="preserve">000 0700 0000000000 852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</si>
  <si>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</si>
  <si>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</si>
  <si>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</si>
  <si>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</si>
  <si>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</si>
  <si>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</si>
  <si>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</si>
  <si>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</si>
  <si>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</si>
  <si>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</si>
  <si>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</si>
  <si>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</si>
  <si>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</si>
  <si>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</si>
  <si>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</si>
  <si>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</si>
  <si>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</si>
  <si>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</si>
  <si>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</si>
  <si>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</si>
  <si>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</si>
  <si>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</si>
  <si>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</si>
  <si>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</si>
  <si>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</si>
  <si>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</si>
  <si>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</si>
  <si>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</si>
  <si>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</si>
  <si>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</si>
  <si>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</si>
  <si>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</si>
  <si>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000 0709 0000000000 123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</si>
  <si>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</si>
  <si>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</si>
  <si>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</si>
  <si>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</si>
  <si>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</si>
  <si>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</si>
  <si>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</si>
  <si>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000 0709 0000000000 632 </t>
  </si>
  <si>
    <t xml:space="preserve">000 0709 0000000000 800 </t>
  </si>
  <si>
    <t xml:space="preserve">000 0709 0000000000 850 </t>
  </si>
  <si>
    <t xml:space="preserve">000 0709 0000000000 852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</si>
  <si>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</si>
  <si>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</si>
  <si>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</si>
  <si>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</si>
  <si>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000 0800 0000000000 123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</si>
  <si>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</si>
  <si>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</si>
  <si>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</si>
  <si>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</si>
  <si>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</si>
  <si>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</si>
  <si>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</si>
  <si>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</si>
  <si>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</si>
  <si>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</si>
  <si>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</si>
  <si>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</si>
  <si>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</si>
  <si>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</si>
  <si>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</si>
  <si>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</si>
  <si>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</si>
  <si>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</si>
  <si>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</si>
  <si>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000 0801 0000000000 632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</si>
  <si>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</si>
  <si>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</si>
  <si>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</si>
  <si>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</si>
  <si>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</si>
  <si>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</si>
  <si>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000 1000 0000000000 123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</si>
  <si>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</si>
  <si>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</si>
  <si>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</si>
  <si>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</si>
  <si>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</si>
  <si>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</si>
  <si>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</si>
  <si>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</si>
  <si>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</si>
  <si>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</si>
  <si>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</si>
  <si>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</si>
  <si>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</si>
  <si>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</si>
  <si>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</si>
  <si>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</si>
  <si>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</si>
  <si>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</si>
  <si>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</si>
  <si>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</si>
  <si>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</si>
  <si>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</si>
  <si>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</si>
  <si>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</si>
  <si>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</si>
  <si>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</si>
  <si>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</si>
  <si>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</si>
  <si>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</si>
  <si>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</si>
  <si>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</si>
  <si>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</si>
  <si>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</si>
  <si>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</si>
  <si>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</si>
  <si>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</si>
  <si>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</si>
  <si>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</si>
  <si>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</si>
  <si>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</si>
  <si>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</si>
  <si>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</si>
  <si>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</si>
  <si>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</si>
  <si>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</si>
  <si>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</si>
  <si>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</si>
  <si>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000 1006 0000000000 123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</si>
  <si>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</si>
  <si>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</si>
  <si>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</si>
  <si>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</si>
  <si>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000 1006 0000000000 320 </t>
  </si>
  <si>
    <t xml:space="preserve">000 1006 0000000000 321 </t>
  </si>
  <si>
    <t xml:space="preserve">000 1006 0000000000 360 </t>
  </si>
  <si>
    <t xml:space="preserve">000 1006 0000000000 600 </t>
  </si>
  <si>
    <t xml:space="preserve">000 1006 0000000000 610 </t>
  </si>
  <si>
    <t xml:space="preserve">000 1006 0000000000 612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</si>
  <si>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</si>
  <si>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</si>
  <si>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</si>
  <si>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</si>
  <si>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000 1100 0000000000 122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</si>
  <si>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</si>
  <si>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</si>
  <si>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</si>
  <si>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</si>
  <si>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</si>
  <si>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</si>
  <si>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</si>
  <si>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</si>
  <si>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</si>
  <si>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</si>
  <si>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</si>
  <si>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</si>
  <si>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</si>
  <si>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</si>
  <si>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</si>
  <si>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</si>
  <si>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</si>
  <si>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</si>
  <si>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</si>
  <si>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</si>
  <si>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</si>
  <si>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</si>
  <si>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</si>
  <si>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</si>
  <si>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</si>
  <si>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</si>
  <si>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</si>
  <si>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</si>
  <si>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</si>
  <si>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</si>
  <si>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</si>
  <si>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</si>
  <si>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</si>
  <si>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</si>
  <si>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</si>
  <si>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</si>
  <si>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</si>
  <si>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</si>
  <si>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</si>
  <si>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</si>
  <si>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</si>
  <si>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</si>
  <si>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</si>
  <si>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</si>
  <si>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</si>
  <si>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</si>
  <si>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</si>
  <si>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</si>
  <si>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</si>
  <si>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</si>
  <si>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</si>
  <si>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</si>
  <si>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</si>
  <si>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</si>
  <si>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</si>
  <si>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</si>
  <si>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х</t>
  </si>
  <si>
    <t xml:space="preserve">     в том числе:</t>
  </si>
  <si>
    <t xml:space="preserve">  Кредиты кредитных организаций в валюте Российской Федерации</t>
  </si>
  <si>
    <t xml:space="preserve"> 992 0102000000 0000 000</t>
  </si>
  <si>
    <t xml:space="preserve">  Получение кредитов от кредитных организаций в валюте Российской Федерации</t>
  </si>
  <si>
    <t xml:space="preserve"> 992 0102000000 0000 700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</si>
  <si>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</si>
  <si>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992 0102000004 0000 710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</si>
  <si>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</si>
  <si>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992 0102000000 0000 800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</si>
  <si>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</si>
  <si>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</si>
  <si>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</si>
  <si>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</si>
  <si>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</si>
  <si>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</si>
  <si>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</si>
  <si>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</si>
  <si>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</si>
  <si>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</si>
  <si>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</si>
  <si>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</si>
  <si>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</si>
  <si>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992 0105000000 0000 600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</si>
  <si>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</si>
  <si>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</si>
  <si>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</si>
  <si>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</si>
  <si>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</si>
  <si>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</si>
  <si>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</si>
  <si>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</si>
  <si>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</si>
  <si>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</si>
  <si>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</si>
  <si>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</si>
  <si>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</si>
  <si>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</si>
  <si>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>000 1105 0000000000 122</t>
  </si>
  <si>
    <t xml:space="preserve">000 1004 0000000000 300 </t>
  </si>
  <si>
    <t xml:space="preserve">000 1004 0000000000 320 </t>
  </si>
  <si>
    <t xml:space="preserve">000 1004 0000000000 322 </t>
  </si>
  <si>
    <t xml:space="preserve">000 0709 0000000000 400 </t>
  </si>
  <si>
    <t xml:space="preserve">000 0709 0000000000 410 </t>
  </si>
  <si>
    <t xml:space="preserve">000 0709 0000000000 414 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</si>
  <si>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</si>
  <si>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</si>
  <si>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</si>
  <si>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</si>
  <si>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</si>
  <si>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</si>
  <si>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000 0103 0000000000 120</t>
  </si>
  <si>
    <t>000 0103 0000000000 122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</si>
  <si>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</si>
  <si>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</si>
  <si>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</si>
  <si>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</si>
  <si>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</si>
  <si>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</si>
  <si>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</si>
  <si>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000 0113 0000000000 360 </t>
  </si>
  <si>
    <t xml:space="preserve">000 0113 0000000000 300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</si>
  <si>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</si>
  <si>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</si>
  <si>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</si>
  <si>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</si>
  <si>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000 0412 0000000000 244 </t>
  </si>
  <si>
    <t>000 0103 0000000000 100</t>
  </si>
  <si>
    <t xml:space="preserve">000 0106 0000000000 853 </t>
  </si>
  <si>
    <t xml:space="preserve">000 0107 0000000000 000 </t>
  </si>
  <si>
    <t>Обеспечение проведения выборов и референдумов</t>
  </si>
  <si>
    <t xml:space="preserve">000 0107 0000000000 200 </t>
  </si>
  <si>
    <t xml:space="preserve">000 0107 0000000000 240 </t>
  </si>
  <si>
    <t xml:space="preserve">000 0107 0000000000 244 </t>
  </si>
  <si>
    <t xml:space="preserve">000 0100 0000000000 300 </t>
  </si>
  <si>
    <t xml:space="preserve"> 923 20230024040000150</t>
  </si>
  <si>
    <t xml:space="preserve"> 992 20230024040000150</t>
  </si>
  <si>
    <t>182 11610129010000140</t>
  </si>
  <si>
    <t>923 11611064010000140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</si>
  <si>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</si>
  <si>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</si>
  <si>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</si>
  <si>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</si>
  <si>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</si>
  <si>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</si>
  <si>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</si>
  <si>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</si>
  <si>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182 10606042042100110</t>
  </si>
  <si>
    <t>182 10606042041000110</t>
  </si>
  <si>
    <t>182 10606032043000110</t>
  </si>
  <si>
    <t>182 10606032042100110</t>
  </si>
  <si>
    <t>182 10606032041000110</t>
  </si>
  <si>
    <t>182 10504010022100110</t>
  </si>
  <si>
    <t>182 10501011011000110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</si>
  <si>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</si>
  <si>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</si>
  <si>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</si>
  <si>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</si>
  <si>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</si>
  <si>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</si>
  <si>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</si>
  <si>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</si>
  <si>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</si>
  <si>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</si>
  <si>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</si>
  <si>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</si>
  <si>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</si>
  <si>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</si>
  <si>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000 11611060010000140</t>
  </si>
  <si>
    <t>000 11406010000000430</t>
  </si>
  <si>
    <t>000 11302990000000130</t>
  </si>
  <si>
    <t>000 11201000010000120</t>
  </si>
  <si>
    <t>000 11109040000000120</t>
  </si>
  <si>
    <t>000 11105070000000120</t>
  </si>
  <si>
    <t>000 11105030000000120</t>
  </si>
  <si>
    <t>000 10807170010000110</t>
  </si>
  <si>
    <t>000 10606040000000110</t>
  </si>
  <si>
    <t>000 10601000000000110</t>
  </si>
  <si>
    <t>000 10504000020000110</t>
  </si>
  <si>
    <t>000 10502000020000110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</si>
  <si>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</si>
  <si>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</si>
  <si>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</si>
  <si>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</si>
  <si>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</si>
  <si>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</si>
  <si>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</si>
  <si>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923 20235118040000150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</si>
  <si>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</si>
  <si>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Прочие неналоговые доходы бюджетов городских округов</t>
  </si>
  <si>
    <t>923 11705040040000180</t>
  </si>
  <si>
    <t>Прочие неналоговые доходы</t>
  </si>
  <si>
    <t>000 11705000000000180</t>
  </si>
  <si>
    <t>000 11610120000000140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</si>
  <si>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</si>
  <si>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</si>
  <si>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</si>
  <si>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</si>
  <si>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</si>
  <si>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</si>
  <si>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</si>
  <si>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</si>
  <si>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</si>
  <si>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</si>
  <si>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</si>
  <si>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</si>
  <si>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</si>
  <si>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</si>
  <si>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</si>
  <si>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</si>
  <si>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923 11502040040000140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</si>
  <si>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</si>
  <si>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</si>
  <si>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</si>
  <si>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000 11502000000000140</t>
  </si>
  <si>
    <t>000 11402040040000410</t>
  </si>
  <si>
    <t>000 11406020000000430</t>
  </si>
  <si>
    <t>923 11406024040000430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</si>
  <si>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</si>
  <si>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</si>
  <si>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000 10606030000000110</t>
  </si>
  <si>
    <t>000 10606000000000110</t>
  </si>
  <si>
    <t xml:space="preserve"> 182 10502010023000110</t>
  </si>
  <si>
    <t xml:space="preserve"> 182 10502020022100110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</si>
  <si>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</si>
  <si>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</si>
  <si>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182 10102040011000110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</si>
  <si>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</si>
  <si>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</si>
  <si>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</si>
  <si>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</si>
  <si>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</si>
  <si>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</si>
  <si>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</si>
  <si>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</si>
  <si>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</si>
  <si>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</si>
  <si>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</si>
  <si>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</si>
  <si>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</si>
  <si>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</si>
  <si>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</si>
  <si>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</si>
  <si>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</si>
  <si>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</si>
  <si>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</si>
  <si>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</si>
  <si>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923 20229999040000150</t>
  </si>
  <si>
    <t xml:space="preserve"> 975 20245303040000150</t>
  </si>
  <si>
    <t>000 20245303000000150</t>
  </si>
  <si>
    <t>000 20240000000000150</t>
  </si>
  <si>
    <t xml:space="preserve"> 975 20225304040000150</t>
  </si>
  <si>
    <t>000 20239999000000150</t>
  </si>
  <si>
    <t>000 20220000000000150</t>
  </si>
  <si>
    <t xml:space="preserve"> 923 11610031040000140</t>
  </si>
  <si>
    <t>000 11610030040000140</t>
  </si>
  <si>
    <t>000 11610000000000140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</si>
  <si>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</si>
  <si>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</si>
  <si>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</t>
  </si>
  <si>
    <t>Прочие субвенции</t>
  </si>
  <si>
    <t>Прочие субсидии бюджетам городских округов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</si>
  <si>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</si>
  <si>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бюджетной системы Российской Федерации (межбюджетные субсидии)</t>
  </si>
  <si>
    <t>Платежи в целях возмещения причиненного ущерба (убытков)</t>
  </si>
  <si>
    <t xml:space="preserve">000 0106 0000000000 321 </t>
  </si>
  <si>
    <t>000 0106 0000000000 300</t>
  </si>
  <si>
    <t>000 0106 0000000000 320</t>
  </si>
  <si>
    <t xml:space="preserve">000 0100 0000000000 320 </t>
  </si>
  <si>
    <t>000 0100 0000000000 321</t>
  </si>
  <si>
    <t>000 0100 0000000000 360</t>
  </si>
  <si>
    <t>В.А.Бабина</t>
  </si>
  <si>
    <t>975 20229999040000150</t>
  </si>
  <si>
    <t xml:space="preserve"> 923 20225497040000150</t>
  </si>
  <si>
    <t>923 20225467040000150</t>
  </si>
  <si>
    <t>ПРОЧИЕ БЕЗВОЗМЕЗДНЫЕ ПОСТУПЛЕНИЯ</t>
  </si>
  <si>
    <t>000 20700000000000000</t>
  </si>
  <si>
    <t>000 20704000040000150</t>
  </si>
  <si>
    <t xml:space="preserve"> 923 20704020040000150</t>
  </si>
  <si>
    <t>Прочие безвозмездные поступления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</si>
  <si>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</si>
  <si>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</si>
  <si>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923 21804010040000150</t>
  </si>
  <si>
    <t>000 21800000000000150</t>
  </si>
  <si>
    <t>000 21804000040000150</t>
  </si>
  <si>
    <t>000 21804010040000150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</si>
  <si>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</si>
  <si>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</si>
  <si>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 xml:space="preserve"> 000 11601173010000140</t>
  </si>
  <si>
    <t xml:space="preserve"> 048 11201070016000120</t>
  </si>
  <si>
    <t>000 10503000010000110</t>
  </si>
  <si>
    <t>Единый сельскохозяйственный налог</t>
  </si>
  <si>
    <t xml:space="preserve">000 0804 0000000000 100 </t>
  </si>
  <si>
    <t xml:space="preserve">000 0804 0000000000 120 </t>
  </si>
  <si>
    <t>000 0804 0000000000 123</t>
  </si>
  <si>
    <t xml:space="preserve">000 0700 0000000000 400 </t>
  </si>
  <si>
    <t xml:space="preserve">000 0700 0000000000 410 </t>
  </si>
  <si>
    <t xml:space="preserve">000 0700 0000000000 414 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</si>
  <si>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</si>
  <si>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</si>
  <si>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</si>
  <si>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реализацию мероприятий по обеспечению жильем молодых семей</t>
  </si>
  <si>
    <t xml:space="preserve"> 975 21804010040000150</t>
  </si>
  <si>
    <t>000 11107010000000120</t>
  </si>
  <si>
    <t xml:space="preserve"> 923 11107014040000120</t>
  </si>
  <si>
    <t>000 10807150010000110</t>
  </si>
  <si>
    <t>000 10807000010000110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</si>
  <si>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и проценты по соответствующему платежу)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</si>
  <si>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</si>
  <si>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</si>
  <si>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</si>
  <si>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</si>
  <si>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000 1102 0000000000 300</t>
  </si>
  <si>
    <t xml:space="preserve"> 000 1102 0000000000 350</t>
  </si>
  <si>
    <t>Заместитель руководителя администрации городского округа «Вуктыл» - начальник 
Финансового управления администрации
городского округа «Вуктыл»</t>
  </si>
  <si>
    <t xml:space="preserve"> 182 10501011012100110</t>
  </si>
  <si>
    <t xml:space="preserve"> 182 10501011013000110</t>
  </si>
  <si>
    <t xml:space="preserve"> 182 10501012011000110</t>
  </si>
  <si>
    <t xml:space="preserve"> 182 10501012012100110</t>
  </si>
  <si>
    <t>182 10501021011000110</t>
  </si>
  <si>
    <t>182 10501021012100110</t>
  </si>
  <si>
    <t>182 10501021013000110</t>
  </si>
  <si>
    <t>182 10501022013000110</t>
  </si>
  <si>
    <t>000 10502020020000110</t>
  </si>
  <si>
    <t xml:space="preserve"> 182 10502020021000110</t>
  </si>
  <si>
    <t>182 10502020023000110</t>
  </si>
  <si>
    <t>182 10601020043000110</t>
  </si>
  <si>
    <t>182 10803010011050110</t>
  </si>
  <si>
    <t>182 10803010011060110</t>
  </si>
  <si>
    <t>182 10803010014000110</t>
  </si>
  <si>
    <t>879 10807150011000110</t>
  </si>
  <si>
    <t>923 10807173014000110</t>
  </si>
  <si>
    <t>923 11109044040001120</t>
  </si>
  <si>
    <t>923 11109044040005120</t>
  </si>
  <si>
    <t xml:space="preserve"> 048 11201030016000120</t>
  </si>
  <si>
    <t xml:space="preserve"> 048 11201041016000120</t>
  </si>
  <si>
    <t>000 11301990000000130</t>
  </si>
  <si>
    <t>923 11301994040000130</t>
  </si>
  <si>
    <t>875 11601053010035140</t>
  </si>
  <si>
    <t>875 11601053010351140</t>
  </si>
  <si>
    <t>890 11601053019000140</t>
  </si>
  <si>
    <t>875 11601063010009140</t>
  </si>
  <si>
    <t>875 11601063019000140</t>
  </si>
  <si>
    <t>890 11601063010009140</t>
  </si>
  <si>
    <t>890 11601063010101140</t>
  </si>
  <si>
    <t>890 11601073010017140</t>
  </si>
  <si>
    <t>890 11601073010027140</t>
  </si>
  <si>
    <t>890 11601093010022140</t>
  </si>
  <si>
    <t>890 11601143010016140</t>
  </si>
  <si>
    <t>890 11601143010171140</t>
  </si>
  <si>
    <t>890 11601143019000140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</si>
  <si>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</si>
  <si>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</si>
  <si>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</si>
  <si>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</si>
  <si>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</si>
  <si>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</si>
  <si>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</si>
  <si>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</si>
  <si>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</si>
  <si>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</si>
  <si>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</si>
  <si>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</si>
  <si>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</si>
  <si>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</si>
  <si>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 xml:space="preserve"> 182 10503010011000110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</si>
  <si>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</si>
  <si>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'Налог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</si>
  <si>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</si>
  <si>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</si>
  <si>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</si>
  <si>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Государственная пошлина за выдачу разрешения на установку рекламной конструкции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</si>
  <si>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</si>
  <si>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наем муниципальных жилых помещений)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</si>
  <si>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вывоз жидких бытовых отходов)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</si>
  <si>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</si>
  <si>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</si>
  <si>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</si>
  <si>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доходы от оказания платных услуг (работ) получателями средств бюджетов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</si>
  <si>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</si>
  <si>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</si>
  <si>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</si>
  <si>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</si>
  <si>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</si>
  <si>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</si>
  <si>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</si>
  <si>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</si>
  <si>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</si>
  <si>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</si>
  <si>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</si>
  <si>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</si>
  <si>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</si>
  <si>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890 11601153010005140</t>
  </si>
  <si>
    <t>890 11601153010006140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</si>
  <si>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</si>
  <si>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 xml:space="preserve"> 890 11601173010008140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</si>
  <si>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</si>
  <si>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 xml:space="preserve"> 890 11601173019000140</t>
  </si>
  <si>
    <t>890 11601193010013140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</si>
  <si>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</si>
  <si>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</si>
  <si>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890 11601193019000140</t>
  </si>
  <si>
    <t>875 11601203010021140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</si>
  <si>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</si>
  <si>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</si>
  <si>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875 11601203019000140</t>
  </si>
  <si>
    <t>890 11601203010021140</t>
  </si>
  <si>
    <t>890 11601203019000140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</si>
  <si>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</si>
  <si>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188 11610123010041140</t>
  </si>
  <si>
    <t>843 11610123010041140</t>
  </si>
  <si>
    <t>852 11610123010041140</t>
  </si>
  <si>
    <t>000 20210000000000150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</si>
  <si>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</si>
  <si>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975 20220077040000150</t>
  </si>
  <si>
    <t>Субсидии бюджетам на софинансирование капитальных вложений в объекты муниципальной собственности</t>
  </si>
  <si>
    <t xml:space="preserve"> 000 20225304000000150</t>
  </si>
  <si>
    <t>000 20225467000000150</t>
  </si>
  <si>
    <t xml:space="preserve"> 000 20225497000000150</t>
  </si>
  <si>
    <t xml:space="preserve"> 000 20229999000000150</t>
  </si>
  <si>
    <t xml:space="preserve">Прочие субсидии </t>
  </si>
  <si>
    <t xml:space="preserve"> 923 20704050040000150</t>
  </si>
  <si>
    <t xml:space="preserve"> 000 20220077000000150</t>
  </si>
  <si>
    <t>000 10501020010000110</t>
  </si>
  <si>
    <t xml:space="preserve">Земельный налог </t>
  </si>
  <si>
    <t>182 10102000010000110</t>
  </si>
  <si>
    <t>000 11105010000000120</t>
  </si>
  <si>
    <t>Прочие доходы от оказания платных услуг (работ)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</si>
  <si>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</si>
  <si>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000 11601093010000140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</si>
  <si>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</si>
  <si>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</si>
  <si>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</si>
  <si>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</si>
  <si>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</si>
  <si>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</si>
  <si>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890 11601153010012140</t>
  </si>
  <si>
    <t>890 11601133019000140</t>
  </si>
  <si>
    <t>000 11601130010000140</t>
  </si>
  <si>
    <t>923 11609040040000140</t>
  </si>
  <si>
    <t>00 11609040040000140</t>
  </si>
  <si>
    <t>322 11610123010041140</t>
  </si>
  <si>
    <t>000 11611000010000140</t>
  </si>
  <si>
    <t>000 11611050010000140</t>
  </si>
  <si>
    <t>852 11611050010000140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</si>
  <si>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</si>
  <si>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</si>
  <si>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</si>
  <si>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</si>
  <si>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</si>
  <si>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Платежи, уплачиваемые в целях возмещения вреда</t>
  </si>
  <si>
    <t>923 11610123010000140</t>
  </si>
  <si>
    <t>182 10102010014000110</t>
  </si>
  <si>
    <t>000 11105300000000120</t>
  </si>
  <si>
    <t>000 11105326000000120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</si>
  <si>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</si>
  <si>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</si>
  <si>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</si>
  <si>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</si>
  <si>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923 20225555040000150</t>
  </si>
  <si>
    <t>992 20219999040000150</t>
  </si>
  <si>
    <t>852 11105326040000120</t>
  </si>
  <si>
    <t>000 10803000010000110</t>
  </si>
  <si>
    <t>Прочие дотации бюджетам городских округов</t>
  </si>
  <si>
    <t>000 20219999000000150</t>
  </si>
  <si>
    <t>Прочие дотации</t>
  </si>
  <si>
    <t>Субсидии бюджетам городских округов на реализацию программ формирования современной городской среды</t>
  </si>
  <si>
    <t>923 20225519040000150</t>
  </si>
  <si>
    <t>000 20225519000000150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</si>
  <si>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</si>
  <si>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</si>
  <si>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890 11601193010005140</t>
  </si>
  <si>
    <t>890 11601143010002140</t>
  </si>
  <si>
    <t>890 11601083010281140</t>
  </si>
  <si>
    <t>000 11601080010000140</t>
  </si>
  <si>
    <t>000 11500000000000000</t>
  </si>
  <si>
    <t>000 10900000000000000</t>
  </si>
  <si>
    <t>ЗАДОЛЖЕННОСТЬ И ПЕРЕРАСЧЕТЫ ПО ОТМЕНЕННЫМ НАЛОГАМ, СБОРАМ И ИНЫМ ОБЯЗАТЕЛЬНЫМ ПЛАТЕЖАМ</t>
  </si>
  <si>
    <t>182 10904052042100110</t>
  </si>
  <si>
    <t>182 10904052041000110</t>
  </si>
  <si>
    <t>000 10904000000000110</t>
  </si>
  <si>
    <t>000 10904050000000110</t>
  </si>
  <si>
    <t>000 10904052040000110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</si>
  <si>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</si>
  <si>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</si>
  <si>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</si>
  <si>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
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</si>
  <si>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</si>
  <si>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</si>
  <si>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</si>
  <si>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</si>
  <si>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</si>
  <si>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Премии и гранты</t>
  </si>
  <si>
    <t xml:space="preserve">Социальное обеспечение и иные выплаты населению
</t>
  </si>
  <si>
    <t>Главный бухгалтер</t>
  </si>
  <si>
    <t>С.К. Новинькова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</si>
  <si>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</si>
  <si>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000 1100 0000000000 350</t>
  </si>
  <si>
    <t xml:space="preserve"> 000 1100 0000000000 300</t>
  </si>
  <si>
    <t>на 01.11.2021 г.</t>
  </si>
  <si>
    <r>
      <t xml:space="preserve">" 23 </t>
    </r>
    <r>
      <rPr>
        <u/>
        <sz val="10"/>
        <rFont val="Arial Cyr"/>
        <charset val="204"/>
      </rPr>
      <t>"</t>
    </r>
    <r>
      <rPr>
        <u/>
        <sz val="10"/>
        <rFont val="Arial"/>
        <family val="2"/>
        <charset val="204"/>
      </rPr>
      <t xml:space="preserve"> ноября 2021 г.</t>
    </r>
  </si>
  <si>
    <t>И.о. руководителя финансово-экономической</t>
  </si>
  <si>
    <t>К.И.Старшинова</t>
  </si>
  <si>
    <t>000 20225555000000150</t>
  </si>
  <si>
    <t>Субсидии бюджетам на реализацию программ формирования современной городской среды</t>
  </si>
  <si>
    <t>182 10501022011000110</t>
  </si>
  <si>
    <t>Периодичность: месячная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</si>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</sst>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/mm/yyyy\ &quot;г.&quot;"/>
    <numFmt numFmtId="165" formatCode="?"/>
    <numFmt numFmtId="166" formatCode="#,##0.00_ ;\-#,##0.00\ "/>
  </numFmts>
  <fonts count="2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9"/>
      <name val="Arial Cyr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6" fillId="0" borderId="9">
      <alignment horizontal="left" wrapText="1"/>
    </xf>
    <xf numFmtId="49" fontId="6" fillId="0" borderId="10">
      <alignment horizontal="center" wrapText="1"/>
    </xf>
    <xf numFmtId="49" fontId="6" fillId="0" borderId="11">
      <alignment horizontal="center"/>
    </xf>
    <xf numFmtId="4" fontId="6" fillId="0" borderId="12">
      <alignment horizontal="right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/>
    </xf>
    <xf numFmtId="0" fontId="7" fillId="0" borderId="15"/>
    <xf numFmtId="0" fontId="6" fillId="0" borderId="9">
      <alignment horizontal="left" wrapText="1" indent="1"/>
    </xf>
    <xf numFmtId="49" fontId="6" fillId="0" borderId="16">
      <alignment horizontal="center" wrapText="1"/>
    </xf>
    <xf numFmtId="49" fontId="6" fillId="0" borderId="17">
      <alignment horizontal="center"/>
    </xf>
    <xf numFmtId="4" fontId="6" fillId="0" borderId="17">
      <alignment horizontal="right"/>
    </xf>
    <xf numFmtId="0" fontId="6" fillId="0" borderId="13">
      <alignment horizontal="left" wrapText="1" indent="2"/>
    </xf>
    <xf numFmtId="0" fontId="6" fillId="0" borderId="18">
      <alignment horizontal="left" wrapText="1" indent="2"/>
    </xf>
    <xf numFmtId="49" fontId="6" fillId="0" borderId="16">
      <alignment horizontal="center" shrinkToFit="1"/>
    </xf>
    <xf numFmtId="49" fontId="6" fillId="0" borderId="17">
      <alignment horizontal="center" shrinkToFit="1"/>
    </xf>
    <xf numFmtId="4" fontId="12" fillId="0" borderId="12">
      <alignment horizontal="right" vertical="center" shrinkToFit="1"/>
    </xf>
    <xf numFmtId="1" fontId="12" fillId="0" borderId="12">
      <alignment horizontal="center" vertical="center" shrinkToFit="1"/>
    </xf>
    <xf numFmtId="0" fontId="24" fillId="0" borderId="19">
      <alignment horizontal="left" wrapText="1" indent="2"/>
    </xf>
    <xf numFmtId="4" fontId="24" fillId="0" borderId="12">
      <alignment horizontal="right"/>
    </xf>
    <xf numFmtId="43" fontId="25" fillId="0" borderId="0" applyFont="0" applyFill="0" applyBorder="0" applyAlignment="0" applyProtection="0"/>
  </cellStyleXfs>
  <cellXfs count="153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" fontId="8" fillId="2" borderId="0" xfId="0" applyNumberFormat="1" applyFont="1" applyFill="1" applyBorder="1" applyAlignment="1">
      <alignment horizontal="right"/>
    </xf>
    <xf numFmtId="0" fontId="9" fillId="2" borderId="0" xfId="0" applyFont="1" applyFill="1"/>
    <xf numFmtId="0" fontId="2" fillId="2" borderId="1" xfId="0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164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Continuous"/>
    </xf>
    <xf numFmtId="49" fontId="2" fillId="2" borderId="7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0" fontId="11" fillId="2" borderId="0" xfId="0" applyFont="1" applyFill="1"/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/>
    </xf>
    <xf numFmtId="4" fontId="11" fillId="2" borderId="0" xfId="0" applyNumberFormat="1" applyFont="1" applyFill="1"/>
    <xf numFmtId="0" fontId="11" fillId="2" borderId="0" xfId="0" applyFont="1" applyFill="1" applyAlignment="1">
      <alignment wrapText="1"/>
    </xf>
    <xf numFmtId="4" fontId="2" fillId="2" borderId="0" xfId="0" applyNumberFormat="1" applyFont="1" applyFill="1" applyBorder="1" applyAlignment="1" applyProtection="1">
      <alignment horizontal="right"/>
    </xf>
    <xf numFmtId="0" fontId="16" fillId="2" borderId="0" xfId="0" applyFont="1" applyFill="1"/>
    <xf numFmtId="4" fontId="16" fillId="2" borderId="0" xfId="0" applyNumberFormat="1" applyFont="1" applyFill="1"/>
    <xf numFmtId="4" fontId="15" fillId="2" borderId="8" xfId="0" applyNumberFormat="1" applyFont="1" applyFill="1" applyBorder="1" applyAlignment="1" applyProtection="1">
      <alignment horizontal="right"/>
    </xf>
    <xf numFmtId="0" fontId="19" fillId="2" borderId="0" xfId="0" applyFont="1" applyFill="1"/>
    <xf numFmtId="0" fontId="13" fillId="2" borderId="0" xfId="0" applyFont="1" applyFill="1" applyBorder="1" applyAlignment="1" applyProtection="1">
      <alignment horizontal="left"/>
    </xf>
    <xf numFmtId="49" fontId="13" fillId="2" borderId="0" xfId="0" applyNumberFormat="1" applyFont="1" applyFill="1" applyBorder="1" applyAlignment="1" applyProtection="1"/>
    <xf numFmtId="0" fontId="13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left"/>
    </xf>
    <xf numFmtId="0" fontId="14" fillId="2" borderId="0" xfId="0" applyNumberFormat="1" applyFont="1" applyFill="1" applyBorder="1" applyAlignment="1" applyProtection="1"/>
    <xf numFmtId="0" fontId="14" fillId="2" borderId="8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/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49" fontId="13" fillId="2" borderId="0" xfId="0" applyNumberFormat="1" applyFont="1" applyFill="1" applyBorder="1" applyAlignment="1" applyProtection="1">
      <alignment horizontal="left" wrapText="1"/>
    </xf>
    <xf numFmtId="49" fontId="2" fillId="2" borderId="0" xfId="0" applyNumberFormat="1" applyFont="1" applyFill="1" applyBorder="1" applyAlignment="1" applyProtection="1">
      <alignment horizontal="center" wrapText="1"/>
    </xf>
    <xf numFmtId="49" fontId="14" fillId="2" borderId="0" xfId="0" applyNumberFormat="1" applyFont="1" applyFill="1" applyBorder="1" applyAlignment="1" applyProtection="1">
      <alignment horizontal="center"/>
    </xf>
    <xf numFmtId="4" fontId="15" fillId="2" borderId="0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right"/>
    </xf>
    <xf numFmtId="49" fontId="15" fillId="2" borderId="0" xfId="0" applyNumberFormat="1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center"/>
    </xf>
    <xf numFmtId="49" fontId="15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/>
    <xf numFmtId="0" fontId="15" fillId="2" borderId="0" xfId="0" applyFont="1" applyFill="1" applyBorder="1" applyAlignment="1" applyProtection="1">
      <alignment horizontal="left"/>
    </xf>
    <xf numFmtId="49" fontId="15" fillId="2" borderId="0" xfId="0" applyNumberFormat="1" applyFont="1" applyFill="1" applyBorder="1" applyAlignment="1" applyProtection="1"/>
    <xf numFmtId="49" fontId="15" fillId="2" borderId="0" xfId="0" applyNumberFormat="1" applyFont="1" applyFill="1" applyBorder="1" applyAlignment="1" applyProtection="1">
      <alignment horizontal="center"/>
    </xf>
    <xf numFmtId="0" fontId="15" fillId="2" borderId="8" xfId="0" applyFont="1" applyFill="1" applyBorder="1" applyAlignment="1" applyProtection="1">
      <alignment vertical="center" wrapText="1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0" xfId="0" applyFont="1" applyFill="1" applyAlignment="1">
      <alignment horizontal="center"/>
    </xf>
    <xf numFmtId="0" fontId="22" fillId="2" borderId="0" xfId="0" applyFont="1" applyFill="1"/>
    <xf numFmtId="4" fontId="23" fillId="2" borderId="8" xfId="0" applyNumberFormat="1" applyFont="1" applyFill="1" applyBorder="1" applyAlignment="1">
      <alignment horizontal="center"/>
    </xf>
    <xf numFmtId="4" fontId="21" fillId="2" borderId="8" xfId="0" applyNumberFormat="1" applyFont="1" applyFill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49" fontId="14" fillId="2" borderId="8" xfId="0" applyNumberFormat="1" applyFont="1" applyFill="1" applyBorder="1" applyAlignment="1" applyProtection="1">
      <alignment horizontal="center" vertical="center"/>
    </xf>
    <xf numFmtId="43" fontId="15" fillId="2" borderId="0" xfId="21" applyFont="1" applyFill="1" applyAlignment="1">
      <alignment horizontal="center"/>
    </xf>
    <xf numFmtId="43" fontId="15" fillId="2" borderId="0" xfId="0" applyNumberFormat="1" applyFont="1" applyFill="1" applyAlignment="1">
      <alignment horizontal="center"/>
    </xf>
    <xf numFmtId="0" fontId="27" fillId="2" borderId="8" xfId="1" applyNumberFormat="1" applyFont="1" applyFill="1" applyBorder="1" applyProtection="1">
      <alignment horizontal="left" wrapText="1"/>
    </xf>
    <xf numFmtId="49" fontId="27" fillId="2" borderId="8" xfId="2" applyNumberFormat="1" applyFont="1" applyFill="1" applyBorder="1" applyAlignment="1" applyProtection="1">
      <alignment horizontal="center" wrapText="1"/>
    </xf>
    <xf numFmtId="49" fontId="27" fillId="2" borderId="8" xfId="3" applyNumberFormat="1" applyFont="1" applyFill="1" applyBorder="1" applyAlignment="1" applyProtection="1">
      <alignment horizontal="center"/>
    </xf>
    <xf numFmtId="0" fontId="27" fillId="2" borderId="8" xfId="5" applyNumberFormat="1" applyFont="1" applyFill="1" applyBorder="1" applyProtection="1">
      <alignment horizontal="left" wrapText="1"/>
    </xf>
    <xf numFmtId="49" fontId="27" fillId="2" borderId="8" xfId="6" applyNumberFormat="1" applyFont="1" applyFill="1" applyBorder="1" applyAlignment="1" applyProtection="1">
      <alignment horizontal="center" wrapText="1"/>
    </xf>
    <xf numFmtId="49" fontId="27" fillId="2" borderId="8" xfId="7" applyNumberFormat="1" applyFont="1" applyFill="1" applyBorder="1" applyAlignment="1" applyProtection="1">
      <alignment horizontal="center"/>
    </xf>
    <xf numFmtId="0" fontId="27" fillId="2" borderId="8" xfId="9" applyNumberFormat="1" applyFont="1" applyFill="1" applyBorder="1" applyProtection="1">
      <alignment horizontal="left" wrapText="1" indent="1"/>
    </xf>
    <xf numFmtId="49" fontId="27" fillId="2" borderId="8" xfId="10" applyNumberFormat="1" applyFont="1" applyFill="1" applyBorder="1" applyAlignment="1" applyProtection="1">
      <alignment horizontal="center" wrapText="1"/>
    </xf>
    <xf numFmtId="49" fontId="27" fillId="2" borderId="8" xfId="11" applyNumberFormat="1" applyFont="1" applyFill="1" applyBorder="1" applyAlignment="1" applyProtection="1">
      <alignment horizontal="center"/>
    </xf>
    <xf numFmtId="4" fontId="27" fillId="2" borderId="8" xfId="12" applyNumberFormat="1" applyFont="1" applyFill="1" applyBorder="1" applyAlignment="1" applyProtection="1">
      <alignment horizontal="center"/>
    </xf>
    <xf numFmtId="0" fontId="22" fillId="2" borderId="8" xfId="13" applyNumberFormat="1" applyFont="1" applyFill="1" applyBorder="1" applyProtection="1">
      <alignment horizontal="left" wrapText="1" indent="2"/>
    </xf>
    <xf numFmtId="49" fontId="22" fillId="2" borderId="8" xfId="6" applyNumberFormat="1" applyFont="1" applyFill="1" applyBorder="1" applyAlignment="1" applyProtection="1">
      <alignment horizontal="center" wrapText="1"/>
    </xf>
    <xf numFmtId="49" fontId="22" fillId="2" borderId="8" xfId="7" applyNumberFormat="1" applyFont="1" applyFill="1" applyBorder="1" applyAlignment="1" applyProtection="1">
      <alignment horizontal="center"/>
    </xf>
    <xf numFmtId="0" fontId="22" fillId="2" borderId="8" xfId="14" applyNumberFormat="1" applyFont="1" applyFill="1" applyBorder="1" applyProtection="1">
      <alignment horizontal="left" wrapText="1" indent="2"/>
    </xf>
    <xf numFmtId="49" fontId="22" fillId="2" borderId="8" xfId="15" applyNumberFormat="1" applyFont="1" applyFill="1" applyBorder="1" applyAlignment="1" applyProtection="1">
      <alignment horizontal="center" shrinkToFit="1"/>
    </xf>
    <xf numFmtId="49" fontId="22" fillId="2" borderId="8" xfId="16" applyNumberFormat="1" applyFont="1" applyFill="1" applyBorder="1" applyAlignment="1" applyProtection="1">
      <alignment horizontal="center" shrinkToFit="1"/>
    </xf>
    <xf numFmtId="4" fontId="22" fillId="2" borderId="8" xfId="12" applyNumberFormat="1" applyFont="1" applyFill="1" applyBorder="1" applyAlignment="1" applyProtection="1">
      <alignment horizontal="center"/>
    </xf>
    <xf numFmtId="0" fontId="27" fillId="2" borderId="8" xfId="14" applyNumberFormat="1" applyFont="1" applyFill="1" applyBorder="1" applyProtection="1">
      <alignment horizontal="left" wrapText="1" indent="2"/>
    </xf>
    <xf numFmtId="49" fontId="14" fillId="2" borderId="8" xfId="18" applyNumberFormat="1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center"/>
    </xf>
    <xf numFmtId="4" fontId="27" fillId="2" borderId="8" xfId="4" applyNumberFormat="1" applyFont="1" applyFill="1" applyBorder="1" applyAlignment="1" applyProtection="1">
      <alignment horizontal="center"/>
    </xf>
    <xf numFmtId="4" fontId="21" fillId="2" borderId="8" xfId="0" applyNumberFormat="1" applyFont="1" applyFill="1" applyBorder="1" applyAlignment="1">
      <alignment horizontal="center"/>
    </xf>
    <xf numFmtId="0" fontId="27" fillId="2" borderId="8" xfId="8" applyNumberFormat="1" applyFont="1" applyFill="1" applyBorder="1" applyAlignment="1" applyProtection="1">
      <alignment horizontal="center"/>
    </xf>
    <xf numFmtId="4" fontId="21" fillId="2" borderId="8" xfId="0" applyNumberFormat="1" applyFont="1" applyFill="1" applyBorder="1" applyAlignment="1"/>
    <xf numFmtId="4" fontId="22" fillId="2" borderId="12" xfId="0" applyNumberFormat="1" applyFont="1" applyFill="1" applyBorder="1" applyAlignment="1">
      <alignment horizontal="center"/>
    </xf>
    <xf numFmtId="0" fontId="16" fillId="3" borderId="0" xfId="0" applyFont="1" applyFill="1"/>
    <xf numFmtId="49" fontId="14" fillId="0" borderId="8" xfId="0" quotePrefix="1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center"/>
    </xf>
    <xf numFmtId="4" fontId="18" fillId="2" borderId="8" xfId="0" applyNumberFormat="1" applyFont="1" applyFill="1" applyBorder="1" applyAlignment="1" applyProtection="1">
      <alignment horizontal="center" vertical="center"/>
    </xf>
    <xf numFmtId="49" fontId="14" fillId="2" borderId="8" xfId="0" quotePrefix="1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49" fontId="17" fillId="2" borderId="8" xfId="0" applyNumberFormat="1" applyFont="1" applyFill="1" applyBorder="1" applyAlignment="1" applyProtection="1">
      <alignment horizontal="center" vertical="center"/>
    </xf>
    <xf numFmtId="49" fontId="8" fillId="2" borderId="8" xfId="0" applyNumberFormat="1" applyFont="1" applyFill="1" applyBorder="1" applyAlignment="1" applyProtection="1">
      <alignment horizontal="center" vertical="center" wrapText="1"/>
    </xf>
    <xf numFmtId="4" fontId="14" fillId="2" borderId="8" xfId="18" applyNumberFormat="1" applyFont="1" applyFill="1" applyBorder="1" applyAlignment="1" applyProtection="1">
      <alignment horizontal="center" vertical="center" shrinkToFit="1"/>
    </xf>
    <xf numFmtId="49" fontId="17" fillId="2" borderId="8" xfId="18" applyNumberFormat="1" applyFont="1" applyFill="1" applyBorder="1" applyAlignment="1" applyProtection="1">
      <alignment horizontal="center" vertical="center" shrinkToFit="1"/>
    </xf>
    <xf numFmtId="49" fontId="26" fillId="2" borderId="8" xfId="0" applyNumberFormat="1" applyFont="1" applyFill="1" applyBorder="1" applyAlignment="1" applyProtection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 applyProtection="1">
      <alignment horizontal="left" vertical="top" wrapText="1"/>
    </xf>
    <xf numFmtId="49" fontId="20" fillId="2" borderId="8" xfId="0" applyNumberFormat="1" applyFont="1" applyFill="1" applyBorder="1" applyAlignment="1" applyProtection="1">
      <alignment horizontal="left" vertical="top" wrapText="1"/>
    </xf>
    <xf numFmtId="165" fontId="13" fillId="2" borderId="8" xfId="0" applyNumberFormat="1" applyFont="1" applyFill="1" applyBorder="1" applyAlignment="1" applyProtection="1">
      <alignment horizontal="left" vertical="top" wrapText="1"/>
    </xf>
    <xf numFmtId="49" fontId="13" fillId="2" borderId="8" xfId="0" quotePrefix="1" applyNumberFormat="1" applyFont="1" applyFill="1" applyBorder="1" applyAlignment="1" applyProtection="1">
      <alignment horizontal="left" vertical="top" wrapText="1"/>
    </xf>
    <xf numFmtId="165" fontId="13" fillId="2" borderId="8" xfId="0" quotePrefix="1" applyNumberFormat="1" applyFont="1" applyFill="1" applyBorder="1" applyAlignment="1" applyProtection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4" fontId="15" fillId="2" borderId="8" xfId="0" applyNumberFormat="1" applyFont="1" applyFill="1" applyBorder="1" applyAlignment="1" applyProtection="1">
      <alignment horizontal="center" vertical="center"/>
    </xf>
    <xf numFmtId="49" fontId="18" fillId="2" borderId="8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>
      <alignment horizontal="center" vertical="center"/>
    </xf>
    <xf numFmtId="4" fontId="15" fillId="2" borderId="12" xfId="20" applyNumberFormat="1" applyFont="1" applyFill="1" applyAlignment="1" applyProtection="1">
      <alignment horizontal="center" vertical="center"/>
    </xf>
    <xf numFmtId="49" fontId="28" fillId="2" borderId="14" xfId="6" applyNumberFormat="1" applyFont="1" applyFill="1" applyAlignment="1" applyProtection="1">
      <alignment horizontal="center" vertical="center"/>
    </xf>
    <xf numFmtId="4" fontId="28" fillId="2" borderId="12" xfId="20" applyNumberFormat="1" applyFont="1" applyFill="1" applyAlignment="1" applyProtection="1">
      <alignment horizontal="center" vertical="center"/>
    </xf>
    <xf numFmtId="166" fontId="15" fillId="2" borderId="8" xfId="21" applyNumberFormat="1" applyFont="1" applyFill="1" applyBorder="1" applyAlignment="1" applyProtection="1">
      <alignment horizontal="center" vertical="center"/>
    </xf>
    <xf numFmtId="49" fontId="18" fillId="2" borderId="8" xfId="0" applyNumberFormat="1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left" vertical="top"/>
    </xf>
    <xf numFmtId="49" fontId="13" fillId="2" borderId="12" xfId="0" applyNumberFormat="1" applyFont="1" applyFill="1" applyBorder="1" applyAlignment="1">
      <alignment horizontal="left" vertical="top" wrapText="1"/>
    </xf>
    <xf numFmtId="0" fontId="28" fillId="2" borderId="19" xfId="19" applyNumberFormat="1" applyFont="1" applyFill="1" applyAlignment="1" applyProtection="1">
      <alignment horizontal="left" vertical="top" wrapText="1"/>
    </xf>
    <xf numFmtId="0" fontId="13" fillId="2" borderId="19" xfId="19" applyNumberFormat="1" applyFont="1" applyFill="1" applyAlignment="1" applyProtection="1">
      <alignment horizontal="left" vertical="top" wrapText="1"/>
    </xf>
    <xf numFmtId="4" fontId="15" fillId="2" borderId="8" xfId="17" applyNumberFormat="1" applyFont="1" applyFill="1" applyBorder="1" applyAlignment="1" applyProtection="1">
      <alignment horizontal="center" vertical="center" shrinkToFit="1"/>
    </xf>
    <xf numFmtId="4" fontId="15" fillId="2" borderId="8" xfId="0" applyNumberFormat="1" applyFont="1" applyFill="1" applyBorder="1" applyAlignment="1">
      <alignment horizontal="center" vertical="center" wrapText="1"/>
    </xf>
    <xf numFmtId="4" fontId="18" fillId="2" borderId="8" xfId="0" quotePrefix="1" applyNumberFormat="1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center"/>
    </xf>
    <xf numFmtId="0" fontId="1" fillId="2" borderId="0" xfId="0" applyFont="1" applyFill="1" applyBorder="1" applyAlignment="1" applyProtection="1">
      <alignment horizontal="center"/>
    </xf>
    <xf numFmtId="49" fontId="15" fillId="2" borderId="8" xfId="0" applyNumberFormat="1" applyFont="1" applyFill="1" applyBorder="1" applyAlignment="1" applyProtection="1">
      <alignment horizontal="center" vertical="center" wrapText="1"/>
    </xf>
    <xf numFmtId="49" fontId="15" fillId="2" borderId="8" xfId="0" applyNumberFormat="1" applyFont="1" applyFill="1" applyBorder="1" applyAlignment="1" applyProtection="1">
      <alignment horizontal="center" vertical="center"/>
    </xf>
    <xf numFmtId="49" fontId="13" fillId="4" borderId="8" xfId="0" quotePrefix="1" applyNumberFormat="1" applyFont="1" applyFill="1" applyBorder="1" applyAlignment="1" applyProtection="1">
      <alignment horizontal="left" vertical="top" wrapText="1"/>
    </xf>
    <xf numFmtId="49" fontId="13" fillId="2" borderId="8" xfId="0" quotePrefix="1" applyNumberFormat="1" applyFont="1" applyFill="1" applyBorder="1" applyAlignment="1" applyProtection="1">
      <alignment horizontal="left" vertical="center" wrapText="1"/>
    </xf>
    <xf numFmtId="4" fontId="18" fillId="2" borderId="8" xfId="17" applyNumberFormat="1" applyFont="1" applyFill="1" applyBorder="1" applyAlignment="1" applyProtection="1">
      <alignment horizontal="center" vertical="center" shrinkToFit="1"/>
    </xf>
    <xf numFmtId="166" fontId="28" fillId="2" borderId="8" xfId="0" applyNumberFormat="1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horizontal="center" vertical="center" wrapText="1"/>
    </xf>
    <xf numFmtId="4" fontId="15" fillId="2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49" fontId="13" fillId="2" borderId="8" xfId="0" applyNumberFormat="1" applyFont="1" applyFill="1" applyBorder="1" applyAlignment="1" applyProtection="1">
      <alignment horizontal="center" vertical="center" wrapText="1"/>
    </xf>
    <xf numFmtId="0" fontId="13" fillId="2" borderId="8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13" fillId="2" borderId="5" xfId="0" applyNumberFormat="1" applyFont="1" applyFill="1" applyBorder="1" applyAlignment="1" applyProtection="1">
      <alignment horizontal="left" wrapText="1"/>
    </xf>
    <xf numFmtId="49" fontId="14" fillId="2" borderId="5" xfId="0" applyNumberFormat="1" applyFont="1" applyFill="1" applyBorder="1" applyAlignment="1" applyProtection="1">
      <alignment wrapText="1"/>
    </xf>
    <xf numFmtId="49" fontId="13" fillId="2" borderId="6" xfId="0" applyNumberFormat="1" applyFont="1" applyFill="1" applyBorder="1" applyAlignment="1" applyProtection="1">
      <alignment horizontal="left" wrapText="1"/>
    </xf>
    <xf numFmtId="49" fontId="15" fillId="2" borderId="8" xfId="0" applyNumberFormat="1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right"/>
    </xf>
    <xf numFmtId="0" fontId="5" fillId="2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</cellXfs>
  <cellStyles count="22"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31" xfId="19"/>
    <cellStyle name="xl40" xfId="18"/>
    <cellStyle name="xl42" xfId="2"/>
    <cellStyle name="xl43" xfId="6"/>
    <cellStyle name="xl45" xfId="20"/>
    <cellStyle name="xl46" xfId="17"/>
    <cellStyle name="xl50" xfId="3"/>
    <cellStyle name="xl51" xfId="7"/>
    <cellStyle name="xl56" xfId="4"/>
    <cellStyle name="xl89" xfId="1"/>
    <cellStyle name="Обычный" xfId="0" builtinId="0"/>
    <cellStyle name="Финансовый" xfId="21" builtinId="3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8"/>
  <sheetViews>
    <sheetView showGridLines="0" view="pageBreakPreview" zoomScale="110" zoomScaleNormal="130" zoomScaleSheetLayoutView="110" workbookViewId="0">
      <selection activeCell="A156" sqref="A156"/>
    </sheetView>
  </sheetViews>
  <sheetFormatPr defaultColWidth="9.109375" defaultRowHeight="12.75" customHeight="1" x14ac:dyDescent="0.25"/>
  <cols>
    <col min="1" max="1" width="43.6640625" style="28" customWidth="1"/>
    <col min="2" max="2" width="6.109375" style="22" customWidth="1"/>
    <col min="3" max="3" width="22.6640625" style="38" customWidth="1"/>
    <col min="4" max="4" width="21" style="51" customWidth="1"/>
    <col min="5" max="5" width="18.6640625" style="51" customWidth="1"/>
    <col min="6" max="6" width="18.6640625" style="22" customWidth="1"/>
    <col min="7" max="7" width="14.44140625" style="22" customWidth="1"/>
    <col min="8" max="8" width="16.6640625" style="22" customWidth="1"/>
    <col min="9" max="16384" width="9.109375" style="22"/>
  </cols>
  <sheetData>
    <row r="1" spans="1:6" ht="15.6" x14ac:dyDescent="0.3">
      <c r="A1" s="84"/>
      <c r="B1" s="84"/>
      <c r="C1" s="84"/>
      <c r="D1" s="129"/>
      <c r="E1" s="128"/>
      <c r="F1" s="87"/>
    </row>
    <row r="2" spans="1:6" ht="16.95" customHeight="1" x14ac:dyDescent="0.25">
      <c r="A2" s="141" t="s">
        <v>0</v>
      </c>
      <c r="B2" s="141"/>
      <c r="C2" s="141"/>
      <c r="D2" s="141"/>
      <c r="E2" s="47"/>
      <c r="F2" s="7" t="s">
        <v>1</v>
      </c>
    </row>
    <row r="3" spans="1:6" ht="13.2" x14ac:dyDescent="0.25">
      <c r="A3" s="26"/>
      <c r="B3" s="1"/>
      <c r="C3" s="34"/>
      <c r="D3" s="52"/>
      <c r="E3" s="48" t="s">
        <v>2</v>
      </c>
      <c r="F3" s="8" t="s">
        <v>3</v>
      </c>
    </row>
    <row r="4" spans="1:6" ht="13.2" x14ac:dyDescent="0.25">
      <c r="A4" s="142" t="s">
        <v>990</v>
      </c>
      <c r="B4" s="142"/>
      <c r="C4" s="142"/>
      <c r="D4" s="142"/>
      <c r="E4" s="47" t="s">
        <v>4</v>
      </c>
      <c r="F4" s="9">
        <v>44501</v>
      </c>
    </row>
    <row r="5" spans="1:6" ht="13.2" x14ac:dyDescent="0.25">
      <c r="A5" s="27"/>
      <c r="B5" s="4"/>
      <c r="C5" s="35"/>
      <c r="D5" s="53"/>
      <c r="E5" s="47" t="s">
        <v>6</v>
      </c>
      <c r="F5" s="10" t="s">
        <v>16</v>
      </c>
    </row>
    <row r="6" spans="1:6" ht="13.2" x14ac:dyDescent="0.25">
      <c r="A6" s="26" t="s">
        <v>7</v>
      </c>
      <c r="B6" s="143" t="s">
        <v>13</v>
      </c>
      <c r="C6" s="144"/>
      <c r="D6" s="144"/>
      <c r="E6" s="47" t="s">
        <v>8</v>
      </c>
      <c r="F6" s="10" t="s">
        <v>17</v>
      </c>
    </row>
    <row r="7" spans="1:6" ht="13.2" x14ac:dyDescent="0.25">
      <c r="A7" s="26" t="s">
        <v>9</v>
      </c>
      <c r="B7" s="145" t="s">
        <v>14</v>
      </c>
      <c r="C7" s="145"/>
      <c r="D7" s="145"/>
      <c r="E7" s="47" t="s">
        <v>10</v>
      </c>
      <c r="F7" s="12" t="s">
        <v>18</v>
      </c>
    </row>
    <row r="8" spans="1:6" ht="13.2" x14ac:dyDescent="0.25">
      <c r="A8" s="26" t="s">
        <v>997</v>
      </c>
      <c r="B8" s="11"/>
      <c r="C8" s="34"/>
      <c r="D8" s="53"/>
      <c r="E8" s="47"/>
      <c r="F8" s="13"/>
    </row>
    <row r="9" spans="1:6" ht="13.2" x14ac:dyDescent="0.25">
      <c r="A9" s="26" t="s">
        <v>15</v>
      </c>
      <c r="B9" s="11"/>
      <c r="C9" s="34"/>
      <c r="D9" s="53"/>
      <c r="E9" s="47" t="s">
        <v>11</v>
      </c>
      <c r="F9" s="14" t="s">
        <v>12</v>
      </c>
    </row>
    <row r="10" spans="1:6" ht="20.25" customHeight="1" x14ac:dyDescent="0.25">
      <c r="A10" s="141" t="s">
        <v>19</v>
      </c>
      <c r="B10" s="141"/>
      <c r="C10" s="141"/>
      <c r="D10" s="141"/>
      <c r="E10" s="49"/>
      <c r="F10" s="15"/>
    </row>
    <row r="11" spans="1:6" ht="4.2" customHeight="1" x14ac:dyDescent="0.25">
      <c r="A11" s="138" t="s">
        <v>20</v>
      </c>
      <c r="B11" s="138" t="s">
        <v>21</v>
      </c>
      <c r="C11" s="140" t="s">
        <v>22</v>
      </c>
      <c r="D11" s="139" t="s">
        <v>23</v>
      </c>
      <c r="E11" s="139" t="s">
        <v>24</v>
      </c>
      <c r="F11" s="139" t="s">
        <v>25</v>
      </c>
    </row>
    <row r="12" spans="1:6" ht="3.6" customHeight="1" x14ac:dyDescent="0.25">
      <c r="A12" s="138"/>
      <c r="B12" s="138"/>
      <c r="C12" s="140"/>
      <c r="D12" s="139"/>
      <c r="E12" s="139"/>
      <c r="F12" s="139"/>
    </row>
    <row r="13" spans="1:6" ht="3" customHeight="1" x14ac:dyDescent="0.25">
      <c r="A13" s="138"/>
      <c r="B13" s="138"/>
      <c r="C13" s="140"/>
      <c r="D13" s="139"/>
      <c r="E13" s="139"/>
      <c r="F13" s="139"/>
    </row>
    <row r="14" spans="1:6" ht="3" customHeight="1" x14ac:dyDescent="0.25">
      <c r="A14" s="138"/>
      <c r="B14" s="138"/>
      <c r="C14" s="140"/>
      <c r="D14" s="139"/>
      <c r="E14" s="139"/>
      <c r="F14" s="139"/>
    </row>
    <row r="15" spans="1:6" ht="3" customHeight="1" x14ac:dyDescent="0.25">
      <c r="A15" s="138"/>
      <c r="B15" s="138"/>
      <c r="C15" s="140"/>
      <c r="D15" s="139"/>
      <c r="E15" s="139"/>
      <c r="F15" s="139"/>
    </row>
    <row r="16" spans="1:6" ht="3" customHeight="1" x14ac:dyDescent="0.25">
      <c r="A16" s="138"/>
      <c r="B16" s="138"/>
      <c r="C16" s="140"/>
      <c r="D16" s="139"/>
      <c r="E16" s="139"/>
      <c r="F16" s="139"/>
    </row>
    <row r="17" spans="1:8" ht="14.4" customHeight="1" x14ac:dyDescent="0.25">
      <c r="A17" s="138"/>
      <c r="B17" s="138"/>
      <c r="C17" s="140"/>
      <c r="D17" s="139"/>
      <c r="E17" s="139"/>
      <c r="F17" s="139"/>
    </row>
    <row r="18" spans="1:8" ht="12.6" customHeight="1" x14ac:dyDescent="0.25">
      <c r="A18" s="86">
        <v>1</v>
      </c>
      <c r="B18" s="30">
        <v>2</v>
      </c>
      <c r="C18" s="36">
        <v>3</v>
      </c>
      <c r="D18" s="131" t="s">
        <v>26</v>
      </c>
      <c r="E18" s="131" t="s">
        <v>27</v>
      </c>
      <c r="F18" s="31" t="s">
        <v>28</v>
      </c>
    </row>
    <row r="19" spans="1:8" ht="18.600000000000001" customHeight="1" x14ac:dyDescent="0.25">
      <c r="A19" s="107" t="s">
        <v>29</v>
      </c>
      <c r="B19" s="95" t="s">
        <v>30</v>
      </c>
      <c r="C19" s="36" t="s">
        <v>31</v>
      </c>
      <c r="D19" s="115">
        <v>671668443.01999998</v>
      </c>
      <c r="E19" s="113">
        <f>E21+E194</f>
        <v>584245621.49000001</v>
      </c>
      <c r="F19" s="113">
        <f>D19-E19</f>
        <v>87422821.529999971</v>
      </c>
      <c r="G19" s="23"/>
      <c r="H19" s="23"/>
    </row>
    <row r="20" spans="1:8" ht="14.4" customHeight="1" x14ac:dyDescent="0.25">
      <c r="A20" s="107" t="s">
        <v>32</v>
      </c>
      <c r="B20" s="95"/>
      <c r="C20" s="62"/>
      <c r="D20" s="24"/>
      <c r="E20" s="24"/>
      <c r="F20" s="24"/>
    </row>
    <row r="21" spans="1:8" s="25" customFormat="1" ht="15" customHeight="1" x14ac:dyDescent="0.25">
      <c r="A21" s="108" t="s">
        <v>33</v>
      </c>
      <c r="B21" s="100" t="s">
        <v>30</v>
      </c>
      <c r="C21" s="101" t="s">
        <v>34</v>
      </c>
      <c r="D21" s="97" t="s">
        <v>40</v>
      </c>
      <c r="E21" s="97">
        <f>E22+E35+E41+E67+E80+E96+E112+E118+E123+E133+E191+E130+E90</f>
        <v>221992860.63999999</v>
      </c>
      <c r="F21" s="97" t="s">
        <v>40</v>
      </c>
    </row>
    <row r="22" spans="1:8" s="25" customFormat="1" ht="16.95" customHeight="1" x14ac:dyDescent="0.25">
      <c r="A22" s="108" t="s">
        <v>35</v>
      </c>
      <c r="B22" s="100" t="s">
        <v>30</v>
      </c>
      <c r="C22" s="101" t="s">
        <v>36</v>
      </c>
      <c r="D22" s="97" t="s">
        <v>40</v>
      </c>
      <c r="E22" s="97">
        <f>E23</f>
        <v>141976903.97000003</v>
      </c>
      <c r="F22" s="97" t="s">
        <v>40</v>
      </c>
    </row>
    <row r="23" spans="1:8" ht="17.399999999999999" customHeight="1" x14ac:dyDescent="0.25">
      <c r="A23" s="107" t="s">
        <v>37</v>
      </c>
      <c r="B23" s="95" t="s">
        <v>30</v>
      </c>
      <c r="C23" s="62" t="s">
        <v>916</v>
      </c>
      <c r="D23" s="113" t="s">
        <v>40</v>
      </c>
      <c r="E23" s="113">
        <f>E24+E25+E26+E29+E31+E32+E34+E28+E33+E30+E27</f>
        <v>141976903.97000003</v>
      </c>
      <c r="F23" s="97" t="s">
        <v>40</v>
      </c>
    </row>
    <row r="24" spans="1:8" ht="76.2" customHeight="1" x14ac:dyDescent="0.25">
      <c r="A24" s="109" t="s">
        <v>38</v>
      </c>
      <c r="B24" s="95" t="s">
        <v>30</v>
      </c>
      <c r="C24" s="62" t="s">
        <v>39</v>
      </c>
      <c r="D24" s="97" t="s">
        <v>40</v>
      </c>
      <c r="E24" s="125">
        <v>139347682.94</v>
      </c>
      <c r="F24" s="97" t="s">
        <v>40</v>
      </c>
    </row>
    <row r="25" spans="1:8" ht="55.2" customHeight="1" x14ac:dyDescent="0.25">
      <c r="A25" s="109" t="s">
        <v>41</v>
      </c>
      <c r="B25" s="95" t="s">
        <v>30</v>
      </c>
      <c r="C25" s="62" t="s">
        <v>42</v>
      </c>
      <c r="D25" s="97" t="s">
        <v>40</v>
      </c>
      <c r="E25" s="125">
        <v>227073.34</v>
      </c>
      <c r="F25" s="97" t="s">
        <v>40</v>
      </c>
    </row>
    <row r="26" spans="1:8" ht="74.400000000000006" customHeight="1" x14ac:dyDescent="0.25">
      <c r="A26" s="109" t="s">
        <v>43</v>
      </c>
      <c r="B26" s="95" t="s">
        <v>30</v>
      </c>
      <c r="C26" s="62" t="s">
        <v>44</v>
      </c>
      <c r="D26" s="113" t="s">
        <v>40</v>
      </c>
      <c r="E26" s="125">
        <v>228396.32</v>
      </c>
      <c r="F26" s="97" t="s">
        <v>40</v>
      </c>
    </row>
    <row r="27" spans="1:8" s="93" customFormat="1" ht="55.8" customHeight="1" x14ac:dyDescent="0.25">
      <c r="A27" s="109" t="s">
        <v>949</v>
      </c>
      <c r="B27" s="95" t="s">
        <v>30</v>
      </c>
      <c r="C27" s="62" t="s">
        <v>943</v>
      </c>
      <c r="D27" s="113"/>
      <c r="E27" s="125">
        <v>0</v>
      </c>
      <c r="F27" s="97"/>
    </row>
    <row r="28" spans="1:8" ht="96.6" customHeight="1" x14ac:dyDescent="0.25">
      <c r="A28" s="109" t="s">
        <v>45</v>
      </c>
      <c r="B28" s="95" t="s">
        <v>30</v>
      </c>
      <c r="C28" s="62" t="s">
        <v>46</v>
      </c>
      <c r="D28" s="97" t="s">
        <v>40</v>
      </c>
      <c r="E28" s="125">
        <v>462063.04</v>
      </c>
      <c r="F28" s="97" t="s">
        <v>40</v>
      </c>
    </row>
    <row r="29" spans="1:8" ht="86.4" customHeight="1" x14ac:dyDescent="0.25">
      <c r="A29" s="109" t="s">
        <v>47</v>
      </c>
      <c r="B29" s="95" t="s">
        <v>30</v>
      </c>
      <c r="C29" s="62" t="s">
        <v>48</v>
      </c>
      <c r="D29" s="97" t="s">
        <v>40</v>
      </c>
      <c r="E29" s="125">
        <v>1737.3</v>
      </c>
      <c r="F29" s="97" t="s">
        <v>40</v>
      </c>
    </row>
    <row r="30" spans="1:8" ht="96" customHeight="1" x14ac:dyDescent="0.25">
      <c r="A30" s="109" t="s">
        <v>49</v>
      </c>
      <c r="B30" s="95" t="s">
        <v>30</v>
      </c>
      <c r="C30" s="62" t="s">
        <v>50</v>
      </c>
      <c r="D30" s="113" t="s">
        <v>40</v>
      </c>
      <c r="E30" s="125">
        <v>6.4</v>
      </c>
      <c r="F30" s="97" t="s">
        <v>40</v>
      </c>
    </row>
    <row r="31" spans="1:8" ht="53.4" customHeight="1" x14ac:dyDescent="0.25">
      <c r="A31" s="109" t="s">
        <v>51</v>
      </c>
      <c r="B31" s="95" t="s">
        <v>30</v>
      </c>
      <c r="C31" s="62" t="s">
        <v>52</v>
      </c>
      <c r="D31" s="97" t="s">
        <v>40</v>
      </c>
      <c r="E31" s="125">
        <v>129214.99</v>
      </c>
      <c r="F31" s="97" t="s">
        <v>40</v>
      </c>
    </row>
    <row r="32" spans="1:8" ht="45.6" customHeight="1" x14ac:dyDescent="0.25">
      <c r="A32" s="107" t="s">
        <v>53</v>
      </c>
      <c r="B32" s="95" t="s">
        <v>30</v>
      </c>
      <c r="C32" s="62" t="s">
        <v>54</v>
      </c>
      <c r="D32" s="97" t="s">
        <v>40</v>
      </c>
      <c r="E32" s="125">
        <v>-450.25</v>
      </c>
      <c r="F32" s="97" t="s">
        <v>40</v>
      </c>
    </row>
    <row r="33" spans="1:6" ht="58.2" customHeight="1" x14ac:dyDescent="0.25">
      <c r="A33" s="107" t="s">
        <v>55</v>
      </c>
      <c r="B33" s="95" t="s">
        <v>30</v>
      </c>
      <c r="C33" s="62" t="s">
        <v>56</v>
      </c>
      <c r="D33" s="97" t="s">
        <v>40</v>
      </c>
      <c r="E33" s="125">
        <v>645.36</v>
      </c>
      <c r="F33" s="97" t="s">
        <v>40</v>
      </c>
    </row>
    <row r="34" spans="1:6" ht="88.2" customHeight="1" x14ac:dyDescent="0.25">
      <c r="A34" s="107" t="s">
        <v>842</v>
      </c>
      <c r="B34" s="95" t="s">
        <v>30</v>
      </c>
      <c r="C34" s="32" t="s">
        <v>717</v>
      </c>
      <c r="D34" s="97" t="s">
        <v>40</v>
      </c>
      <c r="E34" s="125">
        <v>1580534.53</v>
      </c>
      <c r="F34" s="97" t="s">
        <v>40</v>
      </c>
    </row>
    <row r="35" spans="1:6" s="25" customFormat="1" ht="38.25" customHeight="1" x14ac:dyDescent="0.25">
      <c r="A35" s="108" t="s">
        <v>57</v>
      </c>
      <c r="B35" s="100" t="s">
        <v>30</v>
      </c>
      <c r="C35" s="101" t="s">
        <v>635</v>
      </c>
      <c r="D35" s="97" t="s">
        <v>40</v>
      </c>
      <c r="E35" s="97">
        <f>E36</f>
        <v>6819494.1500000004</v>
      </c>
      <c r="F35" s="97" t="s">
        <v>40</v>
      </c>
    </row>
    <row r="36" spans="1:6" s="25" customFormat="1" ht="25.95" customHeight="1" x14ac:dyDescent="0.25">
      <c r="A36" s="107" t="s">
        <v>58</v>
      </c>
      <c r="B36" s="102" t="s">
        <v>30</v>
      </c>
      <c r="C36" s="62" t="s">
        <v>672</v>
      </c>
      <c r="D36" s="97" t="s">
        <v>40</v>
      </c>
      <c r="E36" s="113">
        <f>E37+E38+E39+E40</f>
        <v>6819494.1500000004</v>
      </c>
      <c r="F36" s="97" t="s">
        <v>40</v>
      </c>
    </row>
    <row r="37" spans="1:6" ht="75" customHeight="1" x14ac:dyDescent="0.25">
      <c r="A37" s="107" t="s">
        <v>59</v>
      </c>
      <c r="B37" s="95" t="s">
        <v>30</v>
      </c>
      <c r="C37" s="83" t="s">
        <v>60</v>
      </c>
      <c r="D37" s="113" t="s">
        <v>40</v>
      </c>
      <c r="E37" s="125">
        <v>3117956.76</v>
      </c>
      <c r="F37" s="97" t="s">
        <v>40</v>
      </c>
    </row>
    <row r="38" spans="1:6" ht="88.2" customHeight="1" x14ac:dyDescent="0.25">
      <c r="A38" s="107" t="s">
        <v>61</v>
      </c>
      <c r="B38" s="95" t="s">
        <v>30</v>
      </c>
      <c r="C38" s="83" t="s">
        <v>62</v>
      </c>
      <c r="D38" s="97" t="s">
        <v>40</v>
      </c>
      <c r="E38" s="125">
        <v>22292.95</v>
      </c>
      <c r="F38" s="97" t="s">
        <v>40</v>
      </c>
    </row>
    <row r="39" spans="1:6" ht="76.8" customHeight="1" x14ac:dyDescent="0.25">
      <c r="A39" s="109" t="s">
        <v>63</v>
      </c>
      <c r="B39" s="95" t="s">
        <v>30</v>
      </c>
      <c r="C39" s="83" t="s">
        <v>64</v>
      </c>
      <c r="D39" s="97" t="s">
        <v>40</v>
      </c>
      <c r="E39" s="125">
        <v>4228717.46</v>
      </c>
      <c r="F39" s="97" t="s">
        <v>40</v>
      </c>
    </row>
    <row r="40" spans="1:6" ht="73.8" customHeight="1" x14ac:dyDescent="0.25">
      <c r="A40" s="109" t="s">
        <v>65</v>
      </c>
      <c r="B40" s="95" t="s">
        <v>30</v>
      </c>
      <c r="C40" s="83" t="s">
        <v>66</v>
      </c>
      <c r="D40" s="113" t="s">
        <v>40</v>
      </c>
      <c r="E40" s="125">
        <v>-549473.02</v>
      </c>
      <c r="F40" s="97" t="s">
        <v>40</v>
      </c>
    </row>
    <row r="41" spans="1:6" s="25" customFormat="1" ht="16.95" customHeight="1" x14ac:dyDescent="0.25">
      <c r="A41" s="108" t="s">
        <v>67</v>
      </c>
      <c r="B41" s="100" t="s">
        <v>30</v>
      </c>
      <c r="C41" s="101" t="s">
        <v>634</v>
      </c>
      <c r="D41" s="97" t="s">
        <v>40</v>
      </c>
      <c r="E41" s="97">
        <f>E42+E54+E48+E64+E62</f>
        <v>6307511.3799999999</v>
      </c>
      <c r="F41" s="97" t="s">
        <v>40</v>
      </c>
    </row>
    <row r="42" spans="1:6" s="25" customFormat="1" ht="26.4" customHeight="1" x14ac:dyDescent="0.25">
      <c r="A42" s="107" t="s">
        <v>68</v>
      </c>
      <c r="B42" s="102" t="s">
        <v>30</v>
      </c>
      <c r="C42" s="62" t="s">
        <v>671</v>
      </c>
      <c r="D42" s="97" t="s">
        <v>40</v>
      </c>
      <c r="E42" s="113">
        <f>E43+E44+E46+E47+E45</f>
        <v>2061415.6900000002</v>
      </c>
      <c r="F42" s="97" t="s">
        <v>40</v>
      </c>
    </row>
    <row r="43" spans="1:6" ht="48" customHeight="1" x14ac:dyDescent="0.25">
      <c r="A43" s="107" t="s">
        <v>645</v>
      </c>
      <c r="B43" s="95" t="s">
        <v>30</v>
      </c>
      <c r="C43" s="103" t="s">
        <v>644</v>
      </c>
      <c r="D43" s="113" t="s">
        <v>40</v>
      </c>
      <c r="E43" s="126">
        <v>2015690.11</v>
      </c>
      <c r="F43" s="97" t="s">
        <v>40</v>
      </c>
    </row>
    <row r="44" spans="1:6" ht="35.4" customHeight="1" x14ac:dyDescent="0.25">
      <c r="A44" s="110" t="s">
        <v>843</v>
      </c>
      <c r="B44" s="95" t="s">
        <v>30</v>
      </c>
      <c r="C44" s="33" t="s">
        <v>806</v>
      </c>
      <c r="D44" s="113" t="s">
        <v>40</v>
      </c>
      <c r="E44" s="126">
        <v>45610.28</v>
      </c>
      <c r="F44" s="97" t="s">
        <v>40</v>
      </c>
    </row>
    <row r="45" spans="1:6" ht="48.75" customHeight="1" x14ac:dyDescent="0.25">
      <c r="A45" s="110" t="s">
        <v>844</v>
      </c>
      <c r="B45" s="95" t="s">
        <v>30</v>
      </c>
      <c r="C45" s="33" t="s">
        <v>807</v>
      </c>
      <c r="D45" s="113" t="s">
        <v>40</v>
      </c>
      <c r="E45" s="126">
        <v>1939.7</v>
      </c>
      <c r="F45" s="97" t="s">
        <v>40</v>
      </c>
    </row>
    <row r="46" spans="1:6" ht="55.8" customHeight="1" x14ac:dyDescent="0.25">
      <c r="A46" s="110" t="s">
        <v>845</v>
      </c>
      <c r="B46" s="95" t="s">
        <v>30</v>
      </c>
      <c r="C46" s="33" t="s">
        <v>808</v>
      </c>
      <c r="D46" s="113" t="s">
        <v>40</v>
      </c>
      <c r="E46" s="125">
        <v>-304.92</v>
      </c>
      <c r="F46" s="97" t="s">
        <v>40</v>
      </c>
    </row>
    <row r="47" spans="1:6" ht="44.4" customHeight="1" x14ac:dyDescent="0.25">
      <c r="A47" s="107" t="s">
        <v>846</v>
      </c>
      <c r="B47" s="95" t="s">
        <v>30</v>
      </c>
      <c r="C47" s="33" t="s">
        <v>809</v>
      </c>
      <c r="D47" s="113" t="s">
        <v>40</v>
      </c>
      <c r="E47" s="125">
        <v>-1519.48</v>
      </c>
      <c r="F47" s="97" t="s">
        <v>40</v>
      </c>
    </row>
    <row r="48" spans="1:6" ht="34.200000000000003" customHeight="1" x14ac:dyDescent="0.25">
      <c r="A48" s="107" t="s">
        <v>716</v>
      </c>
      <c r="B48" s="95" t="s">
        <v>30</v>
      </c>
      <c r="C48" s="33" t="s">
        <v>914</v>
      </c>
      <c r="D48" s="113" t="s">
        <v>40</v>
      </c>
      <c r="E48" s="125">
        <f>E49+E50+E51+E53+E52</f>
        <v>1867037.48</v>
      </c>
      <c r="F48" s="97" t="s">
        <v>40</v>
      </c>
    </row>
    <row r="49" spans="1:6" ht="64.8" customHeight="1" x14ac:dyDescent="0.25">
      <c r="A49" s="110" t="s">
        <v>847</v>
      </c>
      <c r="B49" s="95" t="s">
        <v>30</v>
      </c>
      <c r="C49" s="33" t="s">
        <v>810</v>
      </c>
      <c r="D49" s="113" t="s">
        <v>40</v>
      </c>
      <c r="E49" s="125">
        <v>1843101.06</v>
      </c>
      <c r="F49" s="97" t="s">
        <v>40</v>
      </c>
    </row>
    <row r="50" spans="1:6" ht="57" customHeight="1" x14ac:dyDescent="0.25">
      <c r="A50" s="110" t="s">
        <v>848</v>
      </c>
      <c r="B50" s="95" t="s">
        <v>30</v>
      </c>
      <c r="C50" s="33" t="s">
        <v>811</v>
      </c>
      <c r="D50" s="113" t="s">
        <v>40</v>
      </c>
      <c r="E50" s="125">
        <v>29465.02</v>
      </c>
      <c r="F50" s="97" t="s">
        <v>40</v>
      </c>
    </row>
    <row r="51" spans="1:6" ht="67.2" customHeight="1" x14ac:dyDescent="0.25">
      <c r="A51" s="110" t="s">
        <v>849</v>
      </c>
      <c r="B51" s="95" t="s">
        <v>30</v>
      </c>
      <c r="C51" s="33" t="s">
        <v>812</v>
      </c>
      <c r="D51" s="113" t="s">
        <v>40</v>
      </c>
      <c r="E51" s="125">
        <v>250</v>
      </c>
      <c r="F51" s="97" t="s">
        <v>40</v>
      </c>
    </row>
    <row r="52" spans="1:6" ht="63.6" customHeight="1" x14ac:dyDescent="0.25">
      <c r="A52" s="133" t="s">
        <v>998</v>
      </c>
      <c r="B52" s="95" t="s">
        <v>30</v>
      </c>
      <c r="C52" s="98" t="s">
        <v>996</v>
      </c>
      <c r="D52" s="113" t="s">
        <v>40</v>
      </c>
      <c r="E52" s="125">
        <v>-5823.6</v>
      </c>
      <c r="F52" s="97"/>
    </row>
    <row r="53" spans="1:6" ht="61.5" customHeight="1" x14ac:dyDescent="0.25">
      <c r="A53" s="110" t="s">
        <v>850</v>
      </c>
      <c r="B53" s="95" t="s">
        <v>30</v>
      </c>
      <c r="C53" s="33" t="s">
        <v>813</v>
      </c>
      <c r="D53" s="113" t="s">
        <v>40</v>
      </c>
      <c r="E53" s="125">
        <v>45</v>
      </c>
      <c r="F53" s="97" t="s">
        <v>40</v>
      </c>
    </row>
    <row r="54" spans="1:6" ht="25.2" customHeight="1" x14ac:dyDescent="0.25">
      <c r="A54" s="107" t="s">
        <v>69</v>
      </c>
      <c r="B54" s="95" t="s">
        <v>30</v>
      </c>
      <c r="C54" s="83" t="s">
        <v>670</v>
      </c>
      <c r="D54" s="97" t="s">
        <v>40</v>
      </c>
      <c r="E54" s="125">
        <f>E55+E56+E57+E59+E60+E61</f>
        <v>1484548.41</v>
      </c>
      <c r="F54" s="97" t="s">
        <v>40</v>
      </c>
    </row>
    <row r="55" spans="1:6" ht="46.5" customHeight="1" x14ac:dyDescent="0.25">
      <c r="A55" s="107" t="s">
        <v>70</v>
      </c>
      <c r="B55" s="95" t="s">
        <v>30</v>
      </c>
      <c r="C55" s="83" t="s">
        <v>71</v>
      </c>
      <c r="D55" s="97" t="s">
        <v>40</v>
      </c>
      <c r="E55" s="125">
        <v>1462706.27</v>
      </c>
      <c r="F55" s="97" t="s">
        <v>40</v>
      </c>
    </row>
    <row r="56" spans="1:6" ht="30" customHeight="1" x14ac:dyDescent="0.25">
      <c r="A56" s="110" t="s">
        <v>851</v>
      </c>
      <c r="B56" s="95" t="s">
        <v>30</v>
      </c>
      <c r="C56" s="83" t="s">
        <v>72</v>
      </c>
      <c r="D56" s="113" t="s">
        <v>40</v>
      </c>
      <c r="E56" s="125">
        <v>12113.13</v>
      </c>
      <c r="F56" s="97" t="s">
        <v>40</v>
      </c>
    </row>
    <row r="57" spans="1:6" ht="46.2" customHeight="1" x14ac:dyDescent="0.25">
      <c r="A57" s="107" t="s">
        <v>852</v>
      </c>
      <c r="B57" s="95" t="s">
        <v>30</v>
      </c>
      <c r="C57" s="32" t="s">
        <v>713</v>
      </c>
      <c r="D57" s="113" t="s">
        <v>40</v>
      </c>
      <c r="E57" s="125">
        <v>8893.0499999999993</v>
      </c>
      <c r="F57" s="97" t="s">
        <v>40</v>
      </c>
    </row>
    <row r="58" spans="1:6" ht="35.4" customHeight="1" x14ac:dyDescent="0.25">
      <c r="A58" s="107" t="s">
        <v>715</v>
      </c>
      <c r="B58" s="95" t="s">
        <v>30</v>
      </c>
      <c r="C58" s="33" t="s">
        <v>814</v>
      </c>
      <c r="D58" s="113" t="s">
        <v>40</v>
      </c>
      <c r="E58" s="125">
        <f>E59+E60+E61</f>
        <v>835.95999999999992</v>
      </c>
      <c r="F58" s="97" t="s">
        <v>40</v>
      </c>
    </row>
    <row r="59" spans="1:6" ht="47.4" customHeight="1" x14ac:dyDescent="0.25">
      <c r="A59" s="110" t="s">
        <v>853</v>
      </c>
      <c r="B59" s="95" t="s">
        <v>30</v>
      </c>
      <c r="C59" s="33" t="s">
        <v>815</v>
      </c>
      <c r="D59" s="113" t="s">
        <v>40</v>
      </c>
      <c r="E59" s="125">
        <v>-438.23</v>
      </c>
      <c r="F59" s="97" t="s">
        <v>40</v>
      </c>
    </row>
    <row r="60" spans="1:6" ht="40.200000000000003" customHeight="1" x14ac:dyDescent="0.25">
      <c r="A60" s="107" t="s">
        <v>854</v>
      </c>
      <c r="B60" s="95" t="s">
        <v>30</v>
      </c>
      <c r="C60" s="32" t="s">
        <v>714</v>
      </c>
      <c r="D60" s="113" t="s">
        <v>40</v>
      </c>
      <c r="E60" s="125">
        <v>1367.05</v>
      </c>
      <c r="F60" s="97" t="s">
        <v>40</v>
      </c>
    </row>
    <row r="61" spans="1:6" ht="57.6" customHeight="1" x14ac:dyDescent="0.25">
      <c r="A61" s="107" t="s">
        <v>855</v>
      </c>
      <c r="B61" s="95" t="s">
        <v>30</v>
      </c>
      <c r="C61" s="33" t="s">
        <v>816</v>
      </c>
      <c r="D61" s="113" t="s">
        <v>40</v>
      </c>
      <c r="E61" s="125">
        <v>-92.86</v>
      </c>
      <c r="F61" s="97" t="s">
        <v>40</v>
      </c>
    </row>
    <row r="62" spans="1:6" ht="18" customHeight="1" x14ac:dyDescent="0.25">
      <c r="A62" s="107" t="s">
        <v>782</v>
      </c>
      <c r="B62" s="95" t="s">
        <v>30</v>
      </c>
      <c r="C62" s="83" t="s">
        <v>781</v>
      </c>
      <c r="D62" s="113" t="s">
        <v>40</v>
      </c>
      <c r="E62" s="125">
        <f>E63</f>
        <v>56878</v>
      </c>
      <c r="F62" s="97" t="s">
        <v>40</v>
      </c>
    </row>
    <row r="63" spans="1:6" ht="36" customHeight="1" x14ac:dyDescent="0.25">
      <c r="A63" s="110" t="s">
        <v>857</v>
      </c>
      <c r="B63" s="95" t="s">
        <v>30</v>
      </c>
      <c r="C63" s="33" t="s">
        <v>856</v>
      </c>
      <c r="D63" s="113" t="s">
        <v>40</v>
      </c>
      <c r="E63" s="125">
        <v>56878</v>
      </c>
      <c r="F63" s="97" t="s">
        <v>40</v>
      </c>
    </row>
    <row r="64" spans="1:6" ht="26.4" customHeight="1" x14ac:dyDescent="0.25">
      <c r="A64" s="107" t="s">
        <v>73</v>
      </c>
      <c r="B64" s="95" t="s">
        <v>30</v>
      </c>
      <c r="C64" s="83" t="s">
        <v>669</v>
      </c>
      <c r="D64" s="97" t="s">
        <v>40</v>
      </c>
      <c r="E64" s="125">
        <f>E65+E66</f>
        <v>837631.79999999993</v>
      </c>
      <c r="F64" s="97" t="s">
        <v>40</v>
      </c>
    </row>
    <row r="65" spans="1:6" ht="49.2" customHeight="1" x14ac:dyDescent="0.25">
      <c r="A65" s="107" t="s">
        <v>74</v>
      </c>
      <c r="B65" s="95" t="s">
        <v>30</v>
      </c>
      <c r="C65" s="83" t="s">
        <v>75</v>
      </c>
      <c r="D65" s="127" t="s">
        <v>40</v>
      </c>
      <c r="E65" s="125">
        <v>837286.94</v>
      </c>
      <c r="F65" s="97" t="s">
        <v>40</v>
      </c>
    </row>
    <row r="66" spans="1:6" ht="39" customHeight="1" x14ac:dyDescent="0.25">
      <c r="A66" s="107" t="s">
        <v>646</v>
      </c>
      <c r="B66" s="95" t="s">
        <v>30</v>
      </c>
      <c r="C66" s="83" t="s">
        <v>643</v>
      </c>
      <c r="D66" s="113" t="s">
        <v>40</v>
      </c>
      <c r="E66" s="125">
        <v>344.86</v>
      </c>
      <c r="F66" s="97" t="s">
        <v>40</v>
      </c>
    </row>
    <row r="67" spans="1:6" s="25" customFormat="1" ht="17.399999999999999" customHeight="1" x14ac:dyDescent="0.25">
      <c r="A67" s="108" t="s">
        <v>76</v>
      </c>
      <c r="B67" s="100" t="s">
        <v>30</v>
      </c>
      <c r="C67" s="101" t="s">
        <v>633</v>
      </c>
      <c r="D67" s="97" t="s">
        <v>40</v>
      </c>
      <c r="E67" s="97">
        <f>E68+E72</f>
        <v>1523958.44</v>
      </c>
      <c r="F67" s="97" t="s">
        <v>40</v>
      </c>
    </row>
    <row r="68" spans="1:6" s="25" customFormat="1" ht="18.600000000000001" customHeight="1" x14ac:dyDescent="0.25">
      <c r="A68" s="107" t="s">
        <v>77</v>
      </c>
      <c r="B68" s="95" t="s">
        <v>30</v>
      </c>
      <c r="C68" s="62" t="s">
        <v>668</v>
      </c>
      <c r="D68" s="97" t="s">
        <v>40</v>
      </c>
      <c r="E68" s="113">
        <f>E69+E70+E71</f>
        <v>572410.83000000007</v>
      </c>
      <c r="F68" s="97" t="s">
        <v>40</v>
      </c>
    </row>
    <row r="69" spans="1:6" ht="57.6" customHeight="1" x14ac:dyDescent="0.25">
      <c r="A69" s="107" t="s">
        <v>78</v>
      </c>
      <c r="B69" s="95" t="s">
        <v>30</v>
      </c>
      <c r="C69" s="83" t="s">
        <v>79</v>
      </c>
      <c r="D69" s="113" t="s">
        <v>40</v>
      </c>
      <c r="E69" s="125">
        <v>584334.55000000005</v>
      </c>
      <c r="F69" s="97" t="s">
        <v>40</v>
      </c>
    </row>
    <row r="70" spans="1:6" ht="49.95" customHeight="1" x14ac:dyDescent="0.25">
      <c r="A70" s="107" t="s">
        <v>798</v>
      </c>
      <c r="B70" s="95" t="s">
        <v>30</v>
      </c>
      <c r="C70" s="83" t="s">
        <v>80</v>
      </c>
      <c r="D70" s="97" t="s">
        <v>40</v>
      </c>
      <c r="E70" s="125">
        <v>-11913.62</v>
      </c>
      <c r="F70" s="97" t="s">
        <v>40</v>
      </c>
    </row>
    <row r="71" spans="1:6" ht="59.25" customHeight="1" x14ac:dyDescent="0.25">
      <c r="A71" s="110" t="s">
        <v>858</v>
      </c>
      <c r="B71" s="95" t="s">
        <v>30</v>
      </c>
      <c r="C71" s="83" t="s">
        <v>817</v>
      </c>
      <c r="D71" s="97" t="s">
        <v>40</v>
      </c>
      <c r="E71" s="125">
        <v>-10.1</v>
      </c>
      <c r="F71" s="97" t="s">
        <v>40</v>
      </c>
    </row>
    <row r="72" spans="1:6" ht="18" customHeight="1" x14ac:dyDescent="0.25">
      <c r="A72" s="107" t="s">
        <v>915</v>
      </c>
      <c r="B72" s="95" t="s">
        <v>30</v>
      </c>
      <c r="C72" s="83" t="s">
        <v>712</v>
      </c>
      <c r="D72" s="97" t="s">
        <v>40</v>
      </c>
      <c r="E72" s="125">
        <f>E73+E77</f>
        <v>951547.60999999987</v>
      </c>
      <c r="F72" s="97" t="s">
        <v>40</v>
      </c>
    </row>
    <row r="73" spans="1:6" ht="17.399999999999999" customHeight="1" x14ac:dyDescent="0.25">
      <c r="A73" s="107" t="s">
        <v>81</v>
      </c>
      <c r="B73" s="95" t="s">
        <v>30</v>
      </c>
      <c r="C73" s="83" t="s">
        <v>711</v>
      </c>
      <c r="D73" s="97" t="s">
        <v>40</v>
      </c>
      <c r="E73" s="125">
        <f>E74+E75+E76</f>
        <v>936956.66999999993</v>
      </c>
      <c r="F73" s="97" t="s">
        <v>40</v>
      </c>
    </row>
    <row r="74" spans="1:6" ht="47.4" customHeight="1" x14ac:dyDescent="0.25">
      <c r="A74" s="107" t="s">
        <v>647</v>
      </c>
      <c r="B74" s="95" t="s">
        <v>30</v>
      </c>
      <c r="C74" s="83" t="s">
        <v>642</v>
      </c>
      <c r="D74" s="113" t="s">
        <v>40</v>
      </c>
      <c r="E74" s="125">
        <v>929361.08</v>
      </c>
      <c r="F74" s="97" t="s">
        <v>40</v>
      </c>
    </row>
    <row r="75" spans="1:6" ht="37.200000000000003" customHeight="1" x14ac:dyDescent="0.25">
      <c r="A75" s="107" t="s">
        <v>648</v>
      </c>
      <c r="B75" s="95" t="s">
        <v>30</v>
      </c>
      <c r="C75" s="83" t="s">
        <v>641</v>
      </c>
      <c r="D75" s="97" t="s">
        <v>40</v>
      </c>
      <c r="E75" s="125">
        <v>7748.59</v>
      </c>
      <c r="F75" s="97" t="s">
        <v>40</v>
      </c>
    </row>
    <row r="76" spans="1:6" ht="49.2" customHeight="1" x14ac:dyDescent="0.25">
      <c r="A76" s="107" t="s">
        <v>649</v>
      </c>
      <c r="B76" s="95" t="s">
        <v>30</v>
      </c>
      <c r="C76" s="83" t="s">
        <v>640</v>
      </c>
      <c r="D76" s="97" t="s">
        <v>40</v>
      </c>
      <c r="E76" s="125">
        <v>-153</v>
      </c>
      <c r="F76" s="97" t="s">
        <v>40</v>
      </c>
    </row>
    <row r="77" spans="1:6" ht="16.95" customHeight="1" x14ac:dyDescent="0.25">
      <c r="A77" s="107" t="s">
        <v>82</v>
      </c>
      <c r="B77" s="95" t="s">
        <v>30</v>
      </c>
      <c r="C77" s="83" t="s">
        <v>667</v>
      </c>
      <c r="D77" s="113" t="s">
        <v>40</v>
      </c>
      <c r="E77" s="125">
        <f>E78+E79</f>
        <v>14590.94</v>
      </c>
      <c r="F77" s="97" t="s">
        <v>40</v>
      </c>
    </row>
    <row r="78" spans="1:6" ht="49.5" customHeight="1" x14ac:dyDescent="0.25">
      <c r="A78" s="107" t="s">
        <v>650</v>
      </c>
      <c r="B78" s="95" t="s">
        <v>30</v>
      </c>
      <c r="C78" s="83" t="s">
        <v>639</v>
      </c>
      <c r="D78" s="97" t="s">
        <v>40</v>
      </c>
      <c r="E78" s="125">
        <v>24246.29</v>
      </c>
      <c r="F78" s="97" t="s">
        <v>40</v>
      </c>
    </row>
    <row r="79" spans="1:6" ht="36.6" customHeight="1" x14ac:dyDescent="0.25">
      <c r="A79" s="107" t="s">
        <v>651</v>
      </c>
      <c r="B79" s="95" t="s">
        <v>30</v>
      </c>
      <c r="C79" s="83" t="s">
        <v>638</v>
      </c>
      <c r="D79" s="97" t="s">
        <v>40</v>
      </c>
      <c r="E79" s="125">
        <v>-9655.35</v>
      </c>
      <c r="F79" s="97" t="s">
        <v>40</v>
      </c>
    </row>
    <row r="80" spans="1:6" s="25" customFormat="1" ht="17.399999999999999" customHeight="1" x14ac:dyDescent="0.25">
      <c r="A80" s="108" t="s">
        <v>83</v>
      </c>
      <c r="B80" s="100" t="s">
        <v>30</v>
      </c>
      <c r="C80" s="101" t="s">
        <v>84</v>
      </c>
      <c r="D80" s="113" t="s">
        <v>40</v>
      </c>
      <c r="E80" s="97">
        <f>E81+E85</f>
        <v>2403776.3199999998</v>
      </c>
      <c r="F80" s="97" t="s">
        <v>40</v>
      </c>
    </row>
    <row r="81" spans="1:6" s="25" customFormat="1" ht="26.4" customHeight="1" x14ac:dyDescent="0.25">
      <c r="A81" s="107" t="s">
        <v>85</v>
      </c>
      <c r="B81" s="95" t="s">
        <v>30</v>
      </c>
      <c r="C81" s="62" t="s">
        <v>953</v>
      </c>
      <c r="D81" s="97" t="s">
        <v>40</v>
      </c>
      <c r="E81" s="113">
        <f>E82+E83+E84</f>
        <v>2380776.3199999998</v>
      </c>
      <c r="F81" s="97" t="s">
        <v>40</v>
      </c>
    </row>
    <row r="82" spans="1:6" ht="47.4" customHeight="1" x14ac:dyDescent="0.25">
      <c r="A82" s="110" t="s">
        <v>859</v>
      </c>
      <c r="B82" s="95" t="s">
        <v>30</v>
      </c>
      <c r="C82" s="83" t="s">
        <v>818</v>
      </c>
      <c r="D82" s="97" t="s">
        <v>40</v>
      </c>
      <c r="E82" s="125">
        <v>2359291.13</v>
      </c>
      <c r="F82" s="97" t="s">
        <v>40</v>
      </c>
    </row>
    <row r="83" spans="1:6" ht="61.5" customHeight="1" x14ac:dyDescent="0.25">
      <c r="A83" s="110" t="s">
        <v>860</v>
      </c>
      <c r="B83" s="95" t="s">
        <v>30</v>
      </c>
      <c r="C83" s="83" t="s">
        <v>819</v>
      </c>
      <c r="D83" s="97" t="s">
        <v>40</v>
      </c>
      <c r="E83" s="125">
        <v>24164.81</v>
      </c>
      <c r="F83" s="97" t="s">
        <v>40</v>
      </c>
    </row>
    <row r="84" spans="1:6" ht="42" customHeight="1" x14ac:dyDescent="0.25">
      <c r="A84" s="110" t="s">
        <v>861</v>
      </c>
      <c r="B84" s="95" t="s">
        <v>30</v>
      </c>
      <c r="C84" s="83" t="s">
        <v>820</v>
      </c>
      <c r="D84" s="97" t="s">
        <v>40</v>
      </c>
      <c r="E84" s="125">
        <v>-2679.62</v>
      </c>
      <c r="F84" s="97" t="s">
        <v>40</v>
      </c>
    </row>
    <row r="85" spans="1:6" ht="27" customHeight="1" x14ac:dyDescent="0.25">
      <c r="A85" s="107" t="s">
        <v>799</v>
      </c>
      <c r="B85" s="95" t="s">
        <v>30</v>
      </c>
      <c r="C85" s="83" t="s">
        <v>797</v>
      </c>
      <c r="D85" s="97" t="s">
        <v>40</v>
      </c>
      <c r="E85" s="125">
        <f>E86+E88</f>
        <v>23000</v>
      </c>
      <c r="F85" s="97" t="s">
        <v>40</v>
      </c>
    </row>
    <row r="86" spans="1:6" ht="29.4" customHeight="1" x14ac:dyDescent="0.25">
      <c r="A86" s="107" t="s">
        <v>800</v>
      </c>
      <c r="B86" s="95" t="s">
        <v>30</v>
      </c>
      <c r="C86" s="83" t="s">
        <v>796</v>
      </c>
      <c r="D86" s="97" t="s">
        <v>40</v>
      </c>
      <c r="E86" s="125">
        <f>E87</f>
        <v>7000</v>
      </c>
      <c r="F86" s="97" t="s">
        <v>40</v>
      </c>
    </row>
    <row r="87" spans="1:6" ht="39" customHeight="1" x14ac:dyDescent="0.25">
      <c r="A87" s="110" t="s">
        <v>862</v>
      </c>
      <c r="B87" s="95" t="s">
        <v>30</v>
      </c>
      <c r="C87" s="83" t="s">
        <v>821</v>
      </c>
      <c r="D87" s="97" t="s">
        <v>40</v>
      </c>
      <c r="E87" s="125">
        <v>7000</v>
      </c>
      <c r="F87" s="97" t="s">
        <v>40</v>
      </c>
    </row>
    <row r="88" spans="1:6" ht="48.6" customHeight="1" x14ac:dyDescent="0.25">
      <c r="A88" s="107" t="s">
        <v>673</v>
      </c>
      <c r="B88" s="95" t="s">
        <v>30</v>
      </c>
      <c r="C88" s="83" t="s">
        <v>666</v>
      </c>
      <c r="D88" s="113" t="s">
        <v>40</v>
      </c>
      <c r="E88" s="125">
        <f>E89</f>
        <v>16000</v>
      </c>
      <c r="F88" s="97" t="s">
        <v>40</v>
      </c>
    </row>
    <row r="89" spans="1:6" ht="70.2" customHeight="1" x14ac:dyDescent="0.25">
      <c r="A89" s="110" t="s">
        <v>863</v>
      </c>
      <c r="B89" s="95" t="s">
        <v>30</v>
      </c>
      <c r="C89" s="83" t="s">
        <v>822</v>
      </c>
      <c r="D89" s="97" t="s">
        <v>40</v>
      </c>
      <c r="E89" s="125">
        <v>16000</v>
      </c>
      <c r="F89" s="97" t="s">
        <v>40</v>
      </c>
    </row>
    <row r="90" spans="1:6" ht="36" customHeight="1" x14ac:dyDescent="0.25">
      <c r="A90" s="110" t="s">
        <v>968</v>
      </c>
      <c r="B90" s="100" t="s">
        <v>30</v>
      </c>
      <c r="C90" s="101" t="s">
        <v>967</v>
      </c>
      <c r="D90" s="97"/>
      <c r="E90" s="125">
        <f>E91</f>
        <v>-110.22</v>
      </c>
      <c r="F90" s="97"/>
    </row>
    <row r="91" spans="1:6" ht="16.95" customHeight="1" x14ac:dyDescent="0.25">
      <c r="A91" s="132" t="s">
        <v>974</v>
      </c>
      <c r="B91" s="100" t="s">
        <v>30</v>
      </c>
      <c r="C91" s="62" t="s">
        <v>971</v>
      </c>
      <c r="D91" s="97"/>
      <c r="E91" s="125">
        <f>E92</f>
        <v>-110.22</v>
      </c>
      <c r="F91" s="97"/>
    </row>
    <row r="92" spans="1:6" ht="24.6" customHeight="1" x14ac:dyDescent="0.25">
      <c r="A92" s="110" t="s">
        <v>975</v>
      </c>
      <c r="B92" s="95" t="s">
        <v>30</v>
      </c>
      <c r="C92" s="83" t="s">
        <v>972</v>
      </c>
      <c r="D92" s="97"/>
      <c r="E92" s="125">
        <f>E93</f>
        <v>-110.22</v>
      </c>
      <c r="F92" s="97"/>
    </row>
    <row r="93" spans="1:6" ht="29.25" customHeight="1" x14ac:dyDescent="0.25">
      <c r="A93" s="110" t="s">
        <v>976</v>
      </c>
      <c r="B93" s="95" t="s">
        <v>30</v>
      </c>
      <c r="C93" s="83" t="s">
        <v>973</v>
      </c>
      <c r="D93" s="97"/>
      <c r="E93" s="125">
        <f>E94+E95</f>
        <v>-110.22</v>
      </c>
      <c r="F93" s="97"/>
    </row>
    <row r="94" spans="1:6" ht="49.95" customHeight="1" x14ac:dyDescent="0.25">
      <c r="A94" s="110" t="s">
        <v>982</v>
      </c>
      <c r="B94" s="95" t="s">
        <v>30</v>
      </c>
      <c r="C94" s="98" t="s">
        <v>970</v>
      </c>
      <c r="D94" s="97"/>
      <c r="E94" s="125">
        <v>-98.46</v>
      </c>
      <c r="F94" s="97"/>
    </row>
    <row r="95" spans="1:6" ht="37.950000000000003" customHeight="1" x14ac:dyDescent="0.25">
      <c r="A95" s="110" t="s">
        <v>981</v>
      </c>
      <c r="B95" s="95" t="s">
        <v>30</v>
      </c>
      <c r="C95" s="98" t="s">
        <v>969</v>
      </c>
      <c r="D95" s="97"/>
      <c r="E95" s="125">
        <v>-11.76</v>
      </c>
      <c r="F95" s="97"/>
    </row>
    <row r="96" spans="1:6" s="25" customFormat="1" ht="37.200000000000003" customHeight="1" x14ac:dyDescent="0.25">
      <c r="A96" s="108" t="s">
        <v>86</v>
      </c>
      <c r="B96" s="100" t="s">
        <v>30</v>
      </c>
      <c r="C96" s="101" t="s">
        <v>632</v>
      </c>
      <c r="D96" s="97" t="s">
        <v>40</v>
      </c>
      <c r="E96" s="97">
        <f>E97+E99+E101+E108+E106+E103</f>
        <v>20081259.920000002</v>
      </c>
      <c r="F96" s="97" t="s">
        <v>40</v>
      </c>
    </row>
    <row r="97" spans="1:6" s="25" customFormat="1" ht="44.4" customHeight="1" x14ac:dyDescent="0.25">
      <c r="A97" s="107" t="s">
        <v>87</v>
      </c>
      <c r="B97" s="95" t="s">
        <v>30</v>
      </c>
      <c r="C97" s="62" t="s">
        <v>917</v>
      </c>
      <c r="D97" s="113" t="s">
        <v>40</v>
      </c>
      <c r="E97" s="113">
        <f>E98</f>
        <v>2866194.11</v>
      </c>
      <c r="F97" s="97" t="s">
        <v>40</v>
      </c>
    </row>
    <row r="98" spans="1:6" ht="54.6" customHeight="1" x14ac:dyDescent="0.25">
      <c r="A98" s="109" t="s">
        <v>88</v>
      </c>
      <c r="B98" s="95" t="s">
        <v>30</v>
      </c>
      <c r="C98" s="83" t="s">
        <v>89</v>
      </c>
      <c r="D98" s="97" t="s">
        <v>40</v>
      </c>
      <c r="E98" s="125">
        <v>2866194.11</v>
      </c>
      <c r="F98" s="97" t="s">
        <v>40</v>
      </c>
    </row>
    <row r="99" spans="1:6" ht="54" customHeight="1" x14ac:dyDescent="0.25">
      <c r="A99" s="109" t="s">
        <v>90</v>
      </c>
      <c r="B99" s="95" t="s">
        <v>30</v>
      </c>
      <c r="C99" s="83" t="s">
        <v>665</v>
      </c>
      <c r="D99" s="97" t="s">
        <v>40</v>
      </c>
      <c r="E99" s="125">
        <f>E100</f>
        <v>188082.06</v>
      </c>
      <c r="F99" s="97" t="s">
        <v>40</v>
      </c>
    </row>
    <row r="100" spans="1:6" ht="50.25" customHeight="1" x14ac:dyDescent="0.25">
      <c r="A100" s="107" t="s">
        <v>91</v>
      </c>
      <c r="B100" s="95" t="s">
        <v>30</v>
      </c>
      <c r="C100" s="83" t="s">
        <v>92</v>
      </c>
      <c r="D100" s="113" t="s">
        <v>40</v>
      </c>
      <c r="E100" s="125">
        <v>188082.06</v>
      </c>
      <c r="F100" s="97" t="s">
        <v>40</v>
      </c>
    </row>
    <row r="101" spans="1:6" ht="38.4" customHeight="1" x14ac:dyDescent="0.25">
      <c r="A101" s="107" t="s">
        <v>93</v>
      </c>
      <c r="B101" s="95" t="s">
        <v>30</v>
      </c>
      <c r="C101" s="83" t="s">
        <v>664</v>
      </c>
      <c r="D101" s="97" t="s">
        <v>40</v>
      </c>
      <c r="E101" s="125">
        <f>E102</f>
        <v>15338832.609999999</v>
      </c>
      <c r="F101" s="97" t="s">
        <v>40</v>
      </c>
    </row>
    <row r="102" spans="1:6" ht="22.95" customHeight="1" x14ac:dyDescent="0.25">
      <c r="A102" s="109" t="s">
        <v>94</v>
      </c>
      <c r="B102" s="95" t="s">
        <v>30</v>
      </c>
      <c r="C102" s="83" t="s">
        <v>95</v>
      </c>
      <c r="D102" s="97" t="s">
        <v>40</v>
      </c>
      <c r="E102" s="125">
        <v>15338832.609999999</v>
      </c>
      <c r="F102" s="97" t="s">
        <v>40</v>
      </c>
    </row>
    <row r="103" spans="1:6" ht="35.4" customHeight="1" x14ac:dyDescent="0.25">
      <c r="A103" s="109" t="s">
        <v>946</v>
      </c>
      <c r="B103" s="95" t="s">
        <v>30</v>
      </c>
      <c r="C103" s="83" t="s">
        <v>944</v>
      </c>
      <c r="D103" s="97" t="s">
        <v>40</v>
      </c>
      <c r="E103" s="125">
        <v>42.43</v>
      </c>
      <c r="F103" s="97"/>
    </row>
    <row r="104" spans="1:6" ht="61.5" customHeight="1" x14ac:dyDescent="0.25">
      <c r="A104" s="109" t="s">
        <v>947</v>
      </c>
      <c r="B104" s="95" t="s">
        <v>30</v>
      </c>
      <c r="C104" s="83" t="s">
        <v>945</v>
      </c>
      <c r="D104" s="97" t="s">
        <v>40</v>
      </c>
      <c r="E104" s="125">
        <v>42.43</v>
      </c>
      <c r="F104" s="97"/>
    </row>
    <row r="105" spans="1:6" ht="98.4" customHeight="1" x14ac:dyDescent="0.25">
      <c r="A105" s="109" t="s">
        <v>948</v>
      </c>
      <c r="B105" s="95" t="s">
        <v>30</v>
      </c>
      <c r="C105" s="83" t="s">
        <v>952</v>
      </c>
      <c r="D105" s="97" t="s">
        <v>40</v>
      </c>
      <c r="E105" s="125">
        <v>42.43</v>
      </c>
      <c r="F105" s="97"/>
    </row>
    <row r="106" spans="1:6" ht="34.200000000000003" customHeight="1" x14ac:dyDescent="0.25">
      <c r="A106" s="109" t="s">
        <v>801</v>
      </c>
      <c r="B106" s="95" t="s">
        <v>30</v>
      </c>
      <c r="C106" s="83" t="s">
        <v>794</v>
      </c>
      <c r="D106" s="97" t="s">
        <v>40</v>
      </c>
      <c r="E106" s="125">
        <f>E107</f>
        <v>32100</v>
      </c>
      <c r="F106" s="97" t="s">
        <v>40</v>
      </c>
    </row>
    <row r="107" spans="1:6" ht="39" customHeight="1" x14ac:dyDescent="0.25">
      <c r="A107" s="109" t="s">
        <v>802</v>
      </c>
      <c r="B107" s="95" t="s">
        <v>30</v>
      </c>
      <c r="C107" s="83" t="s">
        <v>795</v>
      </c>
      <c r="D107" s="97" t="s">
        <v>40</v>
      </c>
      <c r="E107" s="125">
        <v>32100</v>
      </c>
      <c r="F107" s="97" t="s">
        <v>40</v>
      </c>
    </row>
    <row r="108" spans="1:6" ht="57.6" customHeight="1" x14ac:dyDescent="0.25">
      <c r="A108" s="109" t="s">
        <v>96</v>
      </c>
      <c r="B108" s="95" t="s">
        <v>30</v>
      </c>
      <c r="C108" s="83" t="s">
        <v>663</v>
      </c>
      <c r="D108" s="113" t="s">
        <v>40</v>
      </c>
      <c r="E108" s="125">
        <f>E109</f>
        <v>1656008.71</v>
      </c>
      <c r="F108" s="97" t="s">
        <v>40</v>
      </c>
    </row>
    <row r="109" spans="1:6" ht="54.6" customHeight="1" x14ac:dyDescent="0.25">
      <c r="A109" s="109" t="s">
        <v>97</v>
      </c>
      <c r="B109" s="95" t="s">
        <v>30</v>
      </c>
      <c r="C109" s="83" t="s">
        <v>98</v>
      </c>
      <c r="D109" s="97" t="s">
        <v>40</v>
      </c>
      <c r="E109" s="125">
        <f>E110+E111</f>
        <v>1656008.71</v>
      </c>
      <c r="F109" s="97" t="s">
        <v>40</v>
      </c>
    </row>
    <row r="110" spans="1:6" ht="66" customHeight="1" x14ac:dyDescent="0.25">
      <c r="A110" s="111" t="s">
        <v>864</v>
      </c>
      <c r="B110" s="95" t="s">
        <v>30</v>
      </c>
      <c r="C110" s="83" t="s">
        <v>823</v>
      </c>
      <c r="D110" s="97" t="s">
        <v>40</v>
      </c>
      <c r="E110" s="125">
        <v>1604696.93</v>
      </c>
      <c r="F110" s="97" t="s">
        <v>40</v>
      </c>
    </row>
    <row r="111" spans="1:6" ht="60.75" customHeight="1" x14ac:dyDescent="0.25">
      <c r="A111" s="111" t="s">
        <v>865</v>
      </c>
      <c r="B111" s="95" t="s">
        <v>30</v>
      </c>
      <c r="C111" s="83" t="s">
        <v>824</v>
      </c>
      <c r="D111" s="97" t="s">
        <v>40</v>
      </c>
      <c r="E111" s="125">
        <v>51311.78</v>
      </c>
      <c r="F111" s="97" t="s">
        <v>40</v>
      </c>
    </row>
    <row r="112" spans="1:6" s="25" customFormat="1" ht="24.6" customHeight="1" x14ac:dyDescent="0.25">
      <c r="A112" s="108" t="s">
        <v>99</v>
      </c>
      <c r="B112" s="100" t="s">
        <v>30</v>
      </c>
      <c r="C112" s="101" t="s">
        <v>631</v>
      </c>
      <c r="D112" s="97" t="s">
        <v>40</v>
      </c>
      <c r="E112" s="97">
        <f>E113</f>
        <v>1079038.98</v>
      </c>
      <c r="F112" s="97" t="s">
        <v>40</v>
      </c>
    </row>
    <row r="113" spans="1:6" s="25" customFormat="1" ht="18.75" customHeight="1" x14ac:dyDescent="0.25">
      <c r="A113" s="107" t="s">
        <v>100</v>
      </c>
      <c r="B113" s="102" t="s">
        <v>30</v>
      </c>
      <c r="C113" s="62" t="s">
        <v>662</v>
      </c>
      <c r="D113" s="113" t="s">
        <v>40</v>
      </c>
      <c r="E113" s="113">
        <f>E114+E115+E116+E117</f>
        <v>1079038.98</v>
      </c>
      <c r="F113" s="97" t="s">
        <v>40</v>
      </c>
    </row>
    <row r="114" spans="1:6" ht="49.5" customHeight="1" x14ac:dyDescent="0.25">
      <c r="A114" s="107" t="s">
        <v>101</v>
      </c>
      <c r="B114" s="95" t="s">
        <v>30</v>
      </c>
      <c r="C114" s="62" t="s">
        <v>102</v>
      </c>
      <c r="D114" s="97" t="s">
        <v>40</v>
      </c>
      <c r="E114" s="125">
        <v>1036564.38</v>
      </c>
      <c r="F114" s="97" t="s">
        <v>40</v>
      </c>
    </row>
    <row r="115" spans="1:6" ht="47.4" customHeight="1" x14ac:dyDescent="0.25">
      <c r="A115" s="110" t="s">
        <v>866</v>
      </c>
      <c r="B115" s="95" t="s">
        <v>30</v>
      </c>
      <c r="C115" s="62" t="s">
        <v>825</v>
      </c>
      <c r="D115" s="97" t="s">
        <v>40</v>
      </c>
      <c r="E115" s="125">
        <v>232289.38</v>
      </c>
      <c r="F115" s="97" t="s">
        <v>40</v>
      </c>
    </row>
    <row r="116" spans="1:6" ht="48" customHeight="1" x14ac:dyDescent="0.25">
      <c r="A116" s="110" t="s">
        <v>867</v>
      </c>
      <c r="B116" s="95" t="s">
        <v>30</v>
      </c>
      <c r="C116" s="62" t="s">
        <v>826</v>
      </c>
      <c r="D116" s="97" t="s">
        <v>40</v>
      </c>
      <c r="E116" s="125">
        <v>43816.92</v>
      </c>
      <c r="F116" s="97" t="s">
        <v>40</v>
      </c>
    </row>
    <row r="117" spans="1:6" ht="60" customHeight="1" x14ac:dyDescent="0.25">
      <c r="A117" s="110" t="s">
        <v>868</v>
      </c>
      <c r="B117" s="95" t="s">
        <v>30</v>
      </c>
      <c r="C117" s="62" t="s">
        <v>780</v>
      </c>
      <c r="D117" s="97" t="s">
        <v>40</v>
      </c>
      <c r="E117" s="125">
        <v>-233631.7</v>
      </c>
      <c r="F117" s="97" t="s">
        <v>40</v>
      </c>
    </row>
    <row r="118" spans="1:6" s="25" customFormat="1" ht="26.4" customHeight="1" x14ac:dyDescent="0.25">
      <c r="A118" s="108" t="s">
        <v>103</v>
      </c>
      <c r="B118" s="100" t="s">
        <v>30</v>
      </c>
      <c r="C118" s="101" t="s">
        <v>104</v>
      </c>
      <c r="D118" s="97" t="s">
        <v>40</v>
      </c>
      <c r="E118" s="97">
        <f>E119+E121</f>
        <v>4729546.72</v>
      </c>
      <c r="F118" s="97" t="s">
        <v>40</v>
      </c>
    </row>
    <row r="119" spans="1:6" s="25" customFormat="1" ht="20.25" customHeight="1" x14ac:dyDescent="0.25">
      <c r="A119" s="107" t="s">
        <v>918</v>
      </c>
      <c r="B119" s="102" t="s">
        <v>30</v>
      </c>
      <c r="C119" s="62" t="s">
        <v>827</v>
      </c>
      <c r="D119" s="97" t="s">
        <v>40</v>
      </c>
      <c r="E119" s="113">
        <f>E120</f>
        <v>2904587.44</v>
      </c>
      <c r="F119" s="97" t="s">
        <v>40</v>
      </c>
    </row>
    <row r="120" spans="1:6" s="25" customFormat="1" ht="26.4" customHeight="1" x14ac:dyDescent="0.25">
      <c r="A120" s="110" t="s">
        <v>869</v>
      </c>
      <c r="B120" s="102" t="s">
        <v>30</v>
      </c>
      <c r="C120" s="62" t="s">
        <v>828</v>
      </c>
      <c r="D120" s="113" t="s">
        <v>40</v>
      </c>
      <c r="E120" s="113">
        <v>2904587.44</v>
      </c>
      <c r="F120" s="113" t="s">
        <v>40</v>
      </c>
    </row>
    <row r="121" spans="1:6" s="25" customFormat="1" ht="15.6" customHeight="1" x14ac:dyDescent="0.25">
      <c r="A121" s="107" t="s">
        <v>105</v>
      </c>
      <c r="B121" s="102" t="s">
        <v>30</v>
      </c>
      <c r="C121" s="62" t="s">
        <v>661</v>
      </c>
      <c r="D121" s="113" t="s">
        <v>40</v>
      </c>
      <c r="E121" s="113">
        <f>E122</f>
        <v>1824959.28</v>
      </c>
      <c r="F121" s="97" t="s">
        <v>40</v>
      </c>
    </row>
    <row r="122" spans="1:6" ht="25.95" customHeight="1" x14ac:dyDescent="0.25">
      <c r="A122" s="107" t="s">
        <v>106</v>
      </c>
      <c r="B122" s="95" t="s">
        <v>30</v>
      </c>
      <c r="C122" s="62" t="s">
        <v>107</v>
      </c>
      <c r="D122" s="97" t="s">
        <v>40</v>
      </c>
      <c r="E122" s="126">
        <v>1824959.28</v>
      </c>
      <c r="F122" s="97" t="s">
        <v>40</v>
      </c>
    </row>
    <row r="123" spans="1:6" s="25" customFormat="1" ht="28.95" customHeight="1" x14ac:dyDescent="0.25">
      <c r="A123" s="108" t="s">
        <v>658</v>
      </c>
      <c r="B123" s="100" t="s">
        <v>30</v>
      </c>
      <c r="C123" s="101" t="s">
        <v>630</v>
      </c>
      <c r="D123" s="97" t="s">
        <v>40</v>
      </c>
      <c r="E123" s="97">
        <f>E124+E126+E128</f>
        <v>1917864.87</v>
      </c>
      <c r="F123" s="97" t="s">
        <v>40</v>
      </c>
    </row>
    <row r="124" spans="1:6" s="25" customFormat="1" ht="66" customHeight="1" x14ac:dyDescent="0.25">
      <c r="A124" s="107" t="s">
        <v>919</v>
      </c>
      <c r="B124" s="102" t="s">
        <v>30</v>
      </c>
      <c r="C124" s="62" t="s">
        <v>706</v>
      </c>
      <c r="D124" s="113" t="s">
        <v>40</v>
      </c>
      <c r="E124" s="113">
        <f>E125</f>
        <v>1101392.3400000001</v>
      </c>
      <c r="F124" s="97" t="s">
        <v>40</v>
      </c>
    </row>
    <row r="125" spans="1:6" ht="64.8" customHeight="1" x14ac:dyDescent="0.25">
      <c r="A125" s="107" t="s">
        <v>652</v>
      </c>
      <c r="B125" s="95" t="s">
        <v>30</v>
      </c>
      <c r="C125" s="83" t="s">
        <v>636</v>
      </c>
      <c r="D125" s="97" t="s">
        <v>40</v>
      </c>
      <c r="E125" s="125">
        <v>1101392.3400000001</v>
      </c>
      <c r="F125" s="97" t="s">
        <v>40</v>
      </c>
    </row>
    <row r="126" spans="1:6" ht="25.2" customHeight="1" x14ac:dyDescent="0.25">
      <c r="A126" s="107" t="s">
        <v>676</v>
      </c>
      <c r="B126" s="95" t="s">
        <v>30</v>
      </c>
      <c r="C126" s="83" t="s">
        <v>660</v>
      </c>
      <c r="D126" s="97" t="s">
        <v>40</v>
      </c>
      <c r="E126" s="125">
        <f>E127</f>
        <v>602472.53</v>
      </c>
      <c r="F126" s="97" t="s">
        <v>40</v>
      </c>
    </row>
    <row r="127" spans="1:6" ht="36" customHeight="1" x14ac:dyDescent="0.25">
      <c r="A127" s="107" t="s">
        <v>653</v>
      </c>
      <c r="B127" s="95" t="s">
        <v>30</v>
      </c>
      <c r="C127" s="83" t="s">
        <v>637</v>
      </c>
      <c r="D127" s="113" t="s">
        <v>40</v>
      </c>
      <c r="E127" s="125">
        <v>602472.53</v>
      </c>
      <c r="F127" s="97" t="s">
        <v>40</v>
      </c>
    </row>
    <row r="128" spans="1:6" ht="40.200000000000003" customHeight="1" x14ac:dyDescent="0.25">
      <c r="A128" s="107" t="s">
        <v>710</v>
      </c>
      <c r="B128" s="95" t="s">
        <v>30</v>
      </c>
      <c r="C128" s="83" t="s">
        <v>707</v>
      </c>
      <c r="D128" s="113" t="s">
        <v>40</v>
      </c>
      <c r="E128" s="125">
        <f>E129</f>
        <v>214000</v>
      </c>
      <c r="F128" s="97" t="s">
        <v>40</v>
      </c>
    </row>
    <row r="129" spans="1:6" ht="39" customHeight="1" x14ac:dyDescent="0.25">
      <c r="A129" s="107" t="s">
        <v>709</v>
      </c>
      <c r="B129" s="95" t="s">
        <v>30</v>
      </c>
      <c r="C129" s="83" t="s">
        <v>708</v>
      </c>
      <c r="D129" s="113" t="s">
        <v>40</v>
      </c>
      <c r="E129" s="125">
        <v>214000</v>
      </c>
      <c r="F129" s="97" t="s">
        <v>40</v>
      </c>
    </row>
    <row r="130" spans="1:6" ht="15.6" customHeight="1" x14ac:dyDescent="0.25">
      <c r="A130" s="108" t="s">
        <v>702</v>
      </c>
      <c r="B130" s="100" t="s">
        <v>30</v>
      </c>
      <c r="C130" s="104" t="s">
        <v>966</v>
      </c>
      <c r="D130" s="97" t="s">
        <v>40</v>
      </c>
      <c r="E130" s="134">
        <f>E131</f>
        <v>17647.419999999998</v>
      </c>
      <c r="F130" s="97" t="s">
        <v>40</v>
      </c>
    </row>
    <row r="131" spans="1:6" ht="29.4" customHeight="1" x14ac:dyDescent="0.25">
      <c r="A131" s="107" t="s">
        <v>703</v>
      </c>
      <c r="B131" s="95" t="s">
        <v>30</v>
      </c>
      <c r="C131" s="83" t="s">
        <v>705</v>
      </c>
      <c r="D131" s="113" t="s">
        <v>40</v>
      </c>
      <c r="E131" s="125">
        <f>E132</f>
        <v>17647.419999999998</v>
      </c>
      <c r="F131" s="97" t="s">
        <v>40</v>
      </c>
    </row>
    <row r="132" spans="1:6" ht="37.200000000000003" customHeight="1" x14ac:dyDescent="0.25">
      <c r="A132" s="107" t="s">
        <v>704</v>
      </c>
      <c r="B132" s="95" t="s">
        <v>30</v>
      </c>
      <c r="C132" s="83" t="s">
        <v>701</v>
      </c>
      <c r="D132" s="113" t="s">
        <v>40</v>
      </c>
      <c r="E132" s="126">
        <v>17647.419999999998</v>
      </c>
      <c r="F132" s="97" t="s">
        <v>40</v>
      </c>
    </row>
    <row r="133" spans="1:6" s="25" customFormat="1" ht="18" customHeight="1" x14ac:dyDescent="0.25">
      <c r="A133" s="108" t="s">
        <v>108</v>
      </c>
      <c r="B133" s="100" t="s">
        <v>30</v>
      </c>
      <c r="C133" s="101" t="s">
        <v>109</v>
      </c>
      <c r="D133" s="97" t="s">
        <v>40</v>
      </c>
      <c r="E133" s="97">
        <f>E134+E179+E177+E174+E186</f>
        <v>35085968.689999998</v>
      </c>
      <c r="F133" s="97" t="s">
        <v>40</v>
      </c>
    </row>
    <row r="134" spans="1:6" s="25" customFormat="1" ht="25.8" customHeight="1" x14ac:dyDescent="0.25">
      <c r="A134" s="107" t="s">
        <v>700</v>
      </c>
      <c r="B134" s="102" t="s">
        <v>30</v>
      </c>
      <c r="C134" s="62" t="s">
        <v>699</v>
      </c>
      <c r="D134" s="97" t="s">
        <v>40</v>
      </c>
      <c r="E134" s="113">
        <f>E169+E165+E158+E153+E144+E139+E135+E162+E149+E151+E147</f>
        <v>709829.19</v>
      </c>
      <c r="F134" s="97" t="s">
        <v>40</v>
      </c>
    </row>
    <row r="135" spans="1:6" s="25" customFormat="1" ht="38.4" customHeight="1" x14ac:dyDescent="0.25">
      <c r="A135" s="107" t="s">
        <v>698</v>
      </c>
      <c r="B135" s="102" t="s">
        <v>30</v>
      </c>
      <c r="C135" s="62" t="s">
        <v>697</v>
      </c>
      <c r="D135" s="97" t="s">
        <v>40</v>
      </c>
      <c r="E135" s="113">
        <f>E136+E137+E138</f>
        <v>16324.46</v>
      </c>
      <c r="F135" s="97" t="s">
        <v>40</v>
      </c>
    </row>
    <row r="136" spans="1:6" s="25" customFormat="1" ht="87" customHeight="1" x14ac:dyDescent="0.25">
      <c r="A136" s="110" t="s">
        <v>870</v>
      </c>
      <c r="B136" s="102" t="s">
        <v>30</v>
      </c>
      <c r="C136" s="62" t="s">
        <v>829</v>
      </c>
      <c r="D136" s="97" t="s">
        <v>40</v>
      </c>
      <c r="E136" s="113">
        <v>6200</v>
      </c>
      <c r="F136" s="97" t="s">
        <v>40</v>
      </c>
    </row>
    <row r="137" spans="1:6" s="25" customFormat="1" ht="67.2" customHeight="1" x14ac:dyDescent="0.25">
      <c r="A137" s="110" t="s">
        <v>871</v>
      </c>
      <c r="B137" s="102" t="s">
        <v>30</v>
      </c>
      <c r="C137" s="62" t="s">
        <v>830</v>
      </c>
      <c r="D137" s="97" t="s">
        <v>40</v>
      </c>
      <c r="E137" s="113">
        <v>5122.6899999999996</v>
      </c>
      <c r="F137" s="97" t="s">
        <v>40</v>
      </c>
    </row>
    <row r="138" spans="1:6" s="25" customFormat="1" ht="58.2" customHeight="1" x14ac:dyDescent="0.25">
      <c r="A138" s="110" t="s">
        <v>872</v>
      </c>
      <c r="B138" s="102" t="s">
        <v>30</v>
      </c>
      <c r="C138" s="62" t="s">
        <v>831</v>
      </c>
      <c r="D138" s="97" t="s">
        <v>40</v>
      </c>
      <c r="E138" s="113">
        <v>5001.7700000000004</v>
      </c>
      <c r="F138" s="97" t="s">
        <v>40</v>
      </c>
    </row>
    <row r="139" spans="1:6" s="25" customFormat="1" ht="59.4" customHeight="1" x14ac:dyDescent="0.25">
      <c r="A139" s="107" t="s">
        <v>695</v>
      </c>
      <c r="B139" s="102" t="s">
        <v>30</v>
      </c>
      <c r="C139" s="62" t="s">
        <v>696</v>
      </c>
      <c r="D139" s="97" t="s">
        <v>40</v>
      </c>
      <c r="E139" s="113">
        <f>E140+E141+E142+E143</f>
        <v>202917.61</v>
      </c>
      <c r="F139" s="97" t="s">
        <v>40</v>
      </c>
    </row>
    <row r="140" spans="1:6" ht="99.6" customHeight="1" x14ac:dyDescent="0.25">
      <c r="A140" s="110" t="s">
        <v>873</v>
      </c>
      <c r="B140" s="95" t="s">
        <v>30</v>
      </c>
      <c r="C140" s="83" t="s">
        <v>834</v>
      </c>
      <c r="D140" s="113" t="s">
        <v>40</v>
      </c>
      <c r="E140" s="113">
        <v>8000</v>
      </c>
      <c r="F140" s="97" t="s">
        <v>40</v>
      </c>
    </row>
    <row r="141" spans="1:6" ht="75" customHeight="1" x14ac:dyDescent="0.25">
      <c r="A141" s="107" t="s">
        <v>874</v>
      </c>
      <c r="B141" s="95" t="s">
        <v>30</v>
      </c>
      <c r="C141" s="83" t="s">
        <v>835</v>
      </c>
      <c r="D141" s="113" t="s">
        <v>40</v>
      </c>
      <c r="E141" s="113">
        <v>189917.61</v>
      </c>
      <c r="F141" s="97" t="s">
        <v>40</v>
      </c>
    </row>
    <row r="142" spans="1:6" ht="97.8" customHeight="1" x14ac:dyDescent="0.25">
      <c r="A142" s="110" t="s">
        <v>873</v>
      </c>
      <c r="B142" s="95" t="s">
        <v>30</v>
      </c>
      <c r="C142" s="83" t="s">
        <v>832</v>
      </c>
      <c r="D142" s="113" t="s">
        <v>40</v>
      </c>
      <c r="E142" s="113">
        <v>3000</v>
      </c>
      <c r="F142" s="97" t="s">
        <v>40</v>
      </c>
    </row>
    <row r="143" spans="1:6" ht="86.25" customHeight="1" x14ac:dyDescent="0.25">
      <c r="A143" s="110" t="s">
        <v>875</v>
      </c>
      <c r="B143" s="95" t="s">
        <v>30</v>
      </c>
      <c r="C143" s="83" t="s">
        <v>833</v>
      </c>
      <c r="D143" s="113" t="s">
        <v>40</v>
      </c>
      <c r="E143" s="113">
        <v>2000</v>
      </c>
      <c r="F143" s="97" t="s">
        <v>40</v>
      </c>
    </row>
    <row r="144" spans="1:6" ht="43.2" customHeight="1" x14ac:dyDescent="0.25">
      <c r="A144" s="107" t="s">
        <v>694</v>
      </c>
      <c r="B144" s="95" t="s">
        <v>30</v>
      </c>
      <c r="C144" s="83" t="s">
        <v>693</v>
      </c>
      <c r="D144" s="113" t="s">
        <v>40</v>
      </c>
      <c r="E144" s="113">
        <f>E145+E146</f>
        <v>11307.7</v>
      </c>
      <c r="F144" s="97" t="s">
        <v>40</v>
      </c>
    </row>
    <row r="145" spans="1:6" ht="67.2" customHeight="1" x14ac:dyDescent="0.25">
      <c r="A145" s="110" t="s">
        <v>876</v>
      </c>
      <c r="B145" s="95" t="s">
        <v>30</v>
      </c>
      <c r="C145" s="83" t="s">
        <v>836</v>
      </c>
      <c r="D145" s="113" t="s">
        <v>40</v>
      </c>
      <c r="E145" s="113">
        <v>300</v>
      </c>
      <c r="F145" s="97" t="s">
        <v>40</v>
      </c>
    </row>
    <row r="146" spans="1:6" ht="66.599999999999994" customHeight="1" x14ac:dyDescent="0.25">
      <c r="A146" s="110" t="s">
        <v>877</v>
      </c>
      <c r="B146" s="95" t="s">
        <v>30</v>
      </c>
      <c r="C146" s="83" t="s">
        <v>837</v>
      </c>
      <c r="D146" s="113" t="s">
        <v>40</v>
      </c>
      <c r="E146" s="113">
        <v>11007.7</v>
      </c>
      <c r="F146" s="97" t="s">
        <v>40</v>
      </c>
    </row>
    <row r="147" spans="1:6" ht="47.4" customHeight="1" x14ac:dyDescent="0.25">
      <c r="A147" s="110" t="s">
        <v>979</v>
      </c>
      <c r="B147" s="95" t="s">
        <v>30</v>
      </c>
      <c r="C147" s="83" t="s">
        <v>965</v>
      </c>
      <c r="D147" s="113"/>
      <c r="E147" s="113">
        <v>5000</v>
      </c>
      <c r="F147" s="97"/>
    </row>
    <row r="148" spans="1:6" ht="86.25" customHeight="1" x14ac:dyDescent="0.25">
      <c r="A148" s="110" t="s">
        <v>978</v>
      </c>
      <c r="B148" s="95" t="s">
        <v>30</v>
      </c>
      <c r="C148" s="83" t="s">
        <v>964</v>
      </c>
      <c r="D148" s="113"/>
      <c r="E148" s="113">
        <v>5000</v>
      </c>
      <c r="F148" s="97"/>
    </row>
    <row r="149" spans="1:6" ht="54" customHeight="1" x14ac:dyDescent="0.25">
      <c r="A149" s="107" t="s">
        <v>921</v>
      </c>
      <c r="B149" s="95" t="s">
        <v>30</v>
      </c>
      <c r="C149" s="83" t="s">
        <v>920</v>
      </c>
      <c r="D149" s="113" t="s">
        <v>40</v>
      </c>
      <c r="E149" s="113">
        <f>E150</f>
        <v>90000</v>
      </c>
      <c r="F149" s="97" t="s">
        <v>40</v>
      </c>
    </row>
    <row r="150" spans="1:6" ht="121.8" customHeight="1" x14ac:dyDescent="0.25">
      <c r="A150" s="110" t="s">
        <v>878</v>
      </c>
      <c r="B150" s="95" t="s">
        <v>30</v>
      </c>
      <c r="C150" s="83" t="s">
        <v>838</v>
      </c>
      <c r="D150" s="113" t="s">
        <v>40</v>
      </c>
      <c r="E150" s="113">
        <v>90000</v>
      </c>
      <c r="F150" s="97" t="s">
        <v>40</v>
      </c>
    </row>
    <row r="151" spans="1:6" ht="37.799999999999997" customHeight="1" x14ac:dyDescent="0.25">
      <c r="A151" s="110" t="s">
        <v>940</v>
      </c>
      <c r="B151" s="95" t="s">
        <v>30</v>
      </c>
      <c r="C151" s="83" t="s">
        <v>929</v>
      </c>
      <c r="D151" s="113" t="s">
        <v>40</v>
      </c>
      <c r="E151" s="113">
        <v>4000</v>
      </c>
      <c r="F151" s="97" t="s">
        <v>40</v>
      </c>
    </row>
    <row r="152" spans="1:6" ht="58.95" customHeight="1" x14ac:dyDescent="0.25">
      <c r="A152" s="110" t="s">
        <v>936</v>
      </c>
      <c r="B152" s="95" t="s">
        <v>30</v>
      </c>
      <c r="C152" s="83" t="s">
        <v>928</v>
      </c>
      <c r="D152" s="113" t="s">
        <v>40</v>
      </c>
      <c r="E152" s="113">
        <v>4000</v>
      </c>
      <c r="F152" s="97" t="s">
        <v>40</v>
      </c>
    </row>
    <row r="153" spans="1:6" ht="54.6" customHeight="1" x14ac:dyDescent="0.25">
      <c r="A153" s="107" t="s">
        <v>692</v>
      </c>
      <c r="B153" s="95" t="s">
        <v>30</v>
      </c>
      <c r="C153" s="83" t="s">
        <v>691</v>
      </c>
      <c r="D153" s="113" t="s">
        <v>40</v>
      </c>
      <c r="E153" s="113">
        <f>E155+E156+E157+E154</f>
        <v>98500</v>
      </c>
      <c r="F153" s="97" t="s">
        <v>40</v>
      </c>
    </row>
    <row r="154" spans="1:6" ht="91.8" customHeight="1" x14ac:dyDescent="0.25">
      <c r="A154" s="107" t="s">
        <v>980</v>
      </c>
      <c r="B154" s="95" t="s">
        <v>30</v>
      </c>
      <c r="C154" s="83" t="s">
        <v>963</v>
      </c>
      <c r="D154" s="113"/>
      <c r="E154" s="113">
        <v>1500</v>
      </c>
      <c r="F154" s="97"/>
    </row>
    <row r="155" spans="1:6" ht="90" customHeight="1" x14ac:dyDescent="0.25">
      <c r="A155" s="110" t="s">
        <v>879</v>
      </c>
      <c r="B155" s="95" t="s">
        <v>30</v>
      </c>
      <c r="C155" s="83" t="s">
        <v>839</v>
      </c>
      <c r="D155" s="113" t="s">
        <v>40</v>
      </c>
      <c r="E155" s="113">
        <v>35000</v>
      </c>
      <c r="F155" s="97" t="s">
        <v>40</v>
      </c>
    </row>
    <row r="156" spans="1:6" ht="90" customHeight="1" x14ac:dyDescent="0.25">
      <c r="A156" s="110" t="s">
        <v>880</v>
      </c>
      <c r="B156" s="95" t="s">
        <v>30</v>
      </c>
      <c r="C156" s="83" t="s">
        <v>840</v>
      </c>
      <c r="D156" s="113" t="s">
        <v>40</v>
      </c>
      <c r="E156" s="113">
        <v>60000</v>
      </c>
      <c r="F156" s="97" t="s">
        <v>40</v>
      </c>
    </row>
    <row r="157" spans="1:6" ht="80.400000000000006" customHeight="1" x14ac:dyDescent="0.25">
      <c r="A157" s="110" t="s">
        <v>881</v>
      </c>
      <c r="B157" s="95" t="s">
        <v>30</v>
      </c>
      <c r="C157" s="83" t="s">
        <v>841</v>
      </c>
      <c r="D157" s="113" t="s">
        <v>40</v>
      </c>
      <c r="E157" s="113">
        <v>2000</v>
      </c>
      <c r="F157" s="97" t="s">
        <v>40</v>
      </c>
    </row>
    <row r="158" spans="1:6" ht="56.25" customHeight="1" x14ac:dyDescent="0.25">
      <c r="A158" s="107" t="s">
        <v>690</v>
      </c>
      <c r="B158" s="95" t="s">
        <v>30</v>
      </c>
      <c r="C158" s="83" t="s">
        <v>689</v>
      </c>
      <c r="D158" s="113" t="s">
        <v>40</v>
      </c>
      <c r="E158" s="113">
        <f>E159+E160+E161</f>
        <v>15400</v>
      </c>
      <c r="F158" s="97" t="s">
        <v>40</v>
      </c>
    </row>
    <row r="159" spans="1:6" ht="102" customHeight="1" x14ac:dyDescent="0.25">
      <c r="A159" s="110" t="s">
        <v>882</v>
      </c>
      <c r="B159" s="95" t="s">
        <v>30</v>
      </c>
      <c r="C159" s="83" t="s">
        <v>883</v>
      </c>
      <c r="D159" s="113" t="s">
        <v>40</v>
      </c>
      <c r="E159" s="113">
        <v>0</v>
      </c>
      <c r="F159" s="97" t="s">
        <v>40</v>
      </c>
    </row>
    <row r="160" spans="1:6" ht="99" customHeight="1" x14ac:dyDescent="0.25">
      <c r="A160" s="110" t="s">
        <v>885</v>
      </c>
      <c r="B160" s="95" t="s">
        <v>30</v>
      </c>
      <c r="C160" s="83" t="s">
        <v>884</v>
      </c>
      <c r="D160" s="113" t="s">
        <v>40</v>
      </c>
      <c r="E160" s="113">
        <v>5400</v>
      </c>
      <c r="F160" s="97" t="s">
        <v>40</v>
      </c>
    </row>
    <row r="161" spans="1:6" ht="158.25" customHeight="1" x14ac:dyDescent="0.25">
      <c r="A161" s="110" t="s">
        <v>937</v>
      </c>
      <c r="B161" s="95" t="s">
        <v>30</v>
      </c>
      <c r="C161" s="83" t="s">
        <v>927</v>
      </c>
      <c r="D161" s="113" t="s">
        <v>40</v>
      </c>
      <c r="E161" s="113">
        <v>10000</v>
      </c>
      <c r="F161" s="97" t="s">
        <v>40</v>
      </c>
    </row>
    <row r="162" spans="1:6" ht="74.25" customHeight="1" x14ac:dyDescent="0.25">
      <c r="A162" s="107" t="s">
        <v>922</v>
      </c>
      <c r="B162" s="95" t="s">
        <v>30</v>
      </c>
      <c r="C162" s="83" t="s">
        <v>779</v>
      </c>
      <c r="D162" s="113" t="s">
        <v>40</v>
      </c>
      <c r="E162" s="113">
        <f>E163+E164</f>
        <v>2500</v>
      </c>
      <c r="F162" s="97" t="s">
        <v>40</v>
      </c>
    </row>
    <row r="163" spans="1:6" ht="110.4" customHeight="1" x14ac:dyDescent="0.25">
      <c r="A163" s="107" t="s">
        <v>923</v>
      </c>
      <c r="B163" s="95" t="s">
        <v>30</v>
      </c>
      <c r="C163" s="83" t="s">
        <v>886</v>
      </c>
      <c r="D163" s="113" t="s">
        <v>40</v>
      </c>
      <c r="E163" s="113">
        <v>2000</v>
      </c>
      <c r="F163" s="97" t="s">
        <v>40</v>
      </c>
    </row>
    <row r="164" spans="1:6" ht="69.599999999999994" customHeight="1" x14ac:dyDescent="0.25">
      <c r="A164" s="107" t="s">
        <v>887</v>
      </c>
      <c r="B164" s="95" t="s">
        <v>30</v>
      </c>
      <c r="C164" s="83" t="s">
        <v>888</v>
      </c>
      <c r="D164" s="113" t="s">
        <v>40</v>
      </c>
      <c r="E164" s="113">
        <v>500</v>
      </c>
      <c r="F164" s="97" t="s">
        <v>40</v>
      </c>
    </row>
    <row r="165" spans="1:6" ht="37.799999999999997" customHeight="1" x14ac:dyDescent="0.25">
      <c r="A165" s="107" t="s">
        <v>687</v>
      </c>
      <c r="B165" s="95" t="s">
        <v>30</v>
      </c>
      <c r="C165" s="83" t="s">
        <v>688</v>
      </c>
      <c r="D165" s="113" t="s">
        <v>40</v>
      </c>
      <c r="E165" s="113">
        <f>E166+E168+E167</f>
        <v>103278.22</v>
      </c>
      <c r="F165" s="97" t="s">
        <v>40</v>
      </c>
    </row>
    <row r="166" spans="1:6" ht="67.8" customHeight="1" x14ac:dyDescent="0.25">
      <c r="A166" s="107" t="s">
        <v>890</v>
      </c>
      <c r="B166" s="95" t="s">
        <v>30</v>
      </c>
      <c r="C166" s="83" t="s">
        <v>889</v>
      </c>
      <c r="D166" s="113" t="s">
        <v>40</v>
      </c>
      <c r="E166" s="113">
        <v>71281.19</v>
      </c>
      <c r="F166" s="97" t="s">
        <v>40</v>
      </c>
    </row>
    <row r="167" spans="1:6" ht="120.6" customHeight="1" x14ac:dyDescent="0.25">
      <c r="A167" s="107" t="s">
        <v>977</v>
      </c>
      <c r="B167" s="95" t="s">
        <v>30</v>
      </c>
      <c r="C167" s="83" t="s">
        <v>962</v>
      </c>
      <c r="D167" s="113"/>
      <c r="E167" s="113">
        <v>20000</v>
      </c>
      <c r="F167" s="97"/>
    </row>
    <row r="168" spans="1:6" ht="58.8" customHeight="1" x14ac:dyDescent="0.25">
      <c r="A168" s="110" t="s">
        <v>891</v>
      </c>
      <c r="B168" s="95" t="s">
        <v>30</v>
      </c>
      <c r="C168" s="83" t="s">
        <v>892</v>
      </c>
      <c r="D168" s="113" t="s">
        <v>40</v>
      </c>
      <c r="E168" s="113">
        <v>11997.03</v>
      </c>
      <c r="F168" s="97" t="s">
        <v>40</v>
      </c>
    </row>
    <row r="169" spans="1:6" ht="48.6" customHeight="1" x14ac:dyDescent="0.25">
      <c r="A169" s="107" t="s">
        <v>686</v>
      </c>
      <c r="B169" s="95" t="s">
        <v>30</v>
      </c>
      <c r="C169" s="83" t="s">
        <v>685</v>
      </c>
      <c r="D169" s="113" t="s">
        <v>40</v>
      </c>
      <c r="E169" s="113">
        <f>E170+E171+E172+E173</f>
        <v>160601.20000000001</v>
      </c>
      <c r="F169" s="97" t="s">
        <v>40</v>
      </c>
    </row>
    <row r="170" spans="1:6" ht="76.8" customHeight="1" x14ac:dyDescent="0.25">
      <c r="A170" s="110" t="s">
        <v>894</v>
      </c>
      <c r="B170" s="95" t="s">
        <v>30</v>
      </c>
      <c r="C170" s="83" t="s">
        <v>893</v>
      </c>
      <c r="D170" s="113" t="s">
        <v>40</v>
      </c>
      <c r="E170" s="126">
        <v>1000</v>
      </c>
      <c r="F170" s="97" t="s">
        <v>40</v>
      </c>
    </row>
    <row r="171" spans="1:6" ht="70.2" customHeight="1" x14ac:dyDescent="0.25">
      <c r="A171" s="107" t="s">
        <v>895</v>
      </c>
      <c r="B171" s="95" t="s">
        <v>30</v>
      </c>
      <c r="C171" s="83" t="s">
        <v>896</v>
      </c>
      <c r="D171" s="113" t="s">
        <v>40</v>
      </c>
      <c r="E171" s="126">
        <v>11000</v>
      </c>
      <c r="F171" s="97" t="s">
        <v>40</v>
      </c>
    </row>
    <row r="172" spans="1:6" ht="78" customHeight="1" x14ac:dyDescent="0.25">
      <c r="A172" s="107" t="s">
        <v>894</v>
      </c>
      <c r="B172" s="95" t="s">
        <v>30</v>
      </c>
      <c r="C172" s="83" t="s">
        <v>897</v>
      </c>
      <c r="D172" s="113" t="s">
        <v>40</v>
      </c>
      <c r="E172" s="135">
        <v>10632.26</v>
      </c>
      <c r="F172" s="97" t="s">
        <v>40</v>
      </c>
    </row>
    <row r="173" spans="1:6" ht="70.2" customHeight="1" x14ac:dyDescent="0.25">
      <c r="A173" s="110" t="s">
        <v>895</v>
      </c>
      <c r="B173" s="95" t="s">
        <v>30</v>
      </c>
      <c r="C173" s="83" t="s">
        <v>898</v>
      </c>
      <c r="D173" s="113" t="s">
        <v>40</v>
      </c>
      <c r="E173" s="126">
        <v>137968.94</v>
      </c>
      <c r="F173" s="97" t="s">
        <v>40</v>
      </c>
    </row>
    <row r="174" spans="1:6" ht="40.5" customHeight="1" x14ac:dyDescent="0.25">
      <c r="A174" s="110" t="s">
        <v>938</v>
      </c>
      <c r="B174" s="95" t="s">
        <v>30</v>
      </c>
      <c r="C174" s="83" t="s">
        <v>931</v>
      </c>
      <c r="D174" s="113" t="s">
        <v>40</v>
      </c>
      <c r="E174" s="126">
        <f>E175</f>
        <v>0</v>
      </c>
      <c r="F174" s="97" t="s">
        <v>40</v>
      </c>
    </row>
    <row r="175" spans="1:6" ht="36.75" customHeight="1" x14ac:dyDescent="0.25">
      <c r="A175" s="110" t="s">
        <v>938</v>
      </c>
      <c r="B175" s="95" t="s">
        <v>30</v>
      </c>
      <c r="C175" s="83" t="s">
        <v>930</v>
      </c>
      <c r="D175" s="113" t="s">
        <v>40</v>
      </c>
      <c r="E175" s="126">
        <v>0</v>
      </c>
      <c r="F175" s="97" t="s">
        <v>40</v>
      </c>
    </row>
    <row r="176" spans="1:6" ht="18.600000000000001" customHeight="1" x14ac:dyDescent="0.25">
      <c r="A176" s="107" t="s">
        <v>755</v>
      </c>
      <c r="B176" s="95" t="s">
        <v>30</v>
      </c>
      <c r="C176" s="83" t="s">
        <v>747</v>
      </c>
      <c r="D176" s="113" t="s">
        <v>40</v>
      </c>
      <c r="E176" s="126">
        <f>E177+E179</f>
        <v>685004.4</v>
      </c>
      <c r="F176" s="97" t="s">
        <v>40</v>
      </c>
    </row>
    <row r="177" spans="1:6" ht="70.5" customHeight="1" x14ac:dyDescent="0.25">
      <c r="A177" s="107" t="s">
        <v>790</v>
      </c>
      <c r="B177" s="95" t="s">
        <v>30</v>
      </c>
      <c r="C177" s="83" t="s">
        <v>746</v>
      </c>
      <c r="D177" s="113" t="s">
        <v>40</v>
      </c>
      <c r="E177" s="126">
        <f>E178</f>
        <v>586180.17000000004</v>
      </c>
      <c r="F177" s="97" t="s">
        <v>40</v>
      </c>
    </row>
    <row r="178" spans="1:6" ht="40.5" customHeight="1" x14ac:dyDescent="0.25">
      <c r="A178" s="107" t="s">
        <v>789</v>
      </c>
      <c r="B178" s="95" t="s">
        <v>30</v>
      </c>
      <c r="C178" s="83" t="s">
        <v>745</v>
      </c>
      <c r="D178" s="113" t="s">
        <v>40</v>
      </c>
      <c r="E178" s="126">
        <v>586180.17000000004</v>
      </c>
      <c r="F178" s="97" t="s">
        <v>40</v>
      </c>
    </row>
    <row r="179" spans="1:6" ht="50.4" customHeight="1" x14ac:dyDescent="0.25">
      <c r="A179" s="107" t="s">
        <v>674</v>
      </c>
      <c r="B179" s="95" t="s">
        <v>30</v>
      </c>
      <c r="C179" s="83" t="s">
        <v>684</v>
      </c>
      <c r="D179" s="97" t="s">
        <v>40</v>
      </c>
      <c r="E179" s="113">
        <f>E180+E181+E182+E183+E184+E185</f>
        <v>98824.23000000001</v>
      </c>
      <c r="F179" s="97" t="s">
        <v>40</v>
      </c>
    </row>
    <row r="180" spans="1:6" ht="58.8" customHeight="1" x14ac:dyDescent="0.25">
      <c r="A180" s="107" t="s">
        <v>654</v>
      </c>
      <c r="B180" s="95" t="s">
        <v>30</v>
      </c>
      <c r="C180" s="83" t="s">
        <v>628</v>
      </c>
      <c r="D180" s="97" t="s">
        <v>40</v>
      </c>
      <c r="E180" s="113">
        <v>576.45000000000005</v>
      </c>
      <c r="F180" s="97" t="s">
        <v>40</v>
      </c>
    </row>
    <row r="181" spans="1:6" ht="90" customHeight="1" x14ac:dyDescent="0.25">
      <c r="A181" s="109" t="s">
        <v>899</v>
      </c>
      <c r="B181" s="95" t="s">
        <v>30</v>
      </c>
      <c r="C181" s="83" t="s">
        <v>900</v>
      </c>
      <c r="D181" s="97" t="s">
        <v>40</v>
      </c>
      <c r="E181" s="125">
        <v>29712.31</v>
      </c>
      <c r="F181" s="97" t="s">
        <v>40</v>
      </c>
    </row>
    <row r="182" spans="1:6" ht="91.8" customHeight="1" x14ac:dyDescent="0.25">
      <c r="A182" s="109" t="s">
        <v>899</v>
      </c>
      <c r="B182" s="95" t="s">
        <v>30</v>
      </c>
      <c r="C182" s="83" t="s">
        <v>932</v>
      </c>
      <c r="D182" s="113" t="s">
        <v>40</v>
      </c>
      <c r="E182" s="125">
        <v>27917.4</v>
      </c>
      <c r="F182" s="97" t="s">
        <v>40</v>
      </c>
    </row>
    <row r="183" spans="1:6" ht="87.6" customHeight="1" x14ac:dyDescent="0.25">
      <c r="A183" s="109" t="s">
        <v>899</v>
      </c>
      <c r="B183" s="95" t="s">
        <v>30</v>
      </c>
      <c r="C183" s="83" t="s">
        <v>901</v>
      </c>
      <c r="D183" s="113" t="s">
        <v>40</v>
      </c>
      <c r="E183" s="135">
        <v>29044.78</v>
      </c>
      <c r="F183" s="97" t="s">
        <v>40</v>
      </c>
    </row>
    <row r="184" spans="1:6" ht="91.8" customHeight="1" x14ac:dyDescent="0.25">
      <c r="A184" s="109" t="s">
        <v>899</v>
      </c>
      <c r="B184" s="95" t="s">
        <v>30</v>
      </c>
      <c r="C184" s="83" t="s">
        <v>902</v>
      </c>
      <c r="D184" s="113" t="s">
        <v>40</v>
      </c>
      <c r="E184" s="125">
        <v>569.36</v>
      </c>
      <c r="F184" s="97" t="s">
        <v>40</v>
      </c>
    </row>
    <row r="185" spans="1:6" ht="90" customHeight="1" x14ac:dyDescent="0.25">
      <c r="A185" s="111" t="s">
        <v>899</v>
      </c>
      <c r="B185" s="95" t="s">
        <v>30</v>
      </c>
      <c r="C185" s="33" t="s">
        <v>942</v>
      </c>
      <c r="D185" s="113" t="s">
        <v>40</v>
      </c>
      <c r="E185" s="126">
        <v>11003.93</v>
      </c>
      <c r="F185" s="97" t="s">
        <v>40</v>
      </c>
    </row>
    <row r="186" spans="1:6" ht="21.6" customHeight="1" x14ac:dyDescent="0.25">
      <c r="A186" s="111" t="s">
        <v>941</v>
      </c>
      <c r="B186" s="95" t="s">
        <v>30</v>
      </c>
      <c r="C186" s="83" t="s">
        <v>933</v>
      </c>
      <c r="D186" s="113" t="s">
        <v>40</v>
      </c>
      <c r="E186" s="126">
        <f>E187+E189</f>
        <v>33691135.100000001</v>
      </c>
      <c r="F186" s="97" t="s">
        <v>40</v>
      </c>
    </row>
    <row r="187" spans="1:6" ht="81.599999999999994" customHeight="1" x14ac:dyDescent="0.25">
      <c r="A187" s="111" t="s">
        <v>939</v>
      </c>
      <c r="B187" s="95" t="s">
        <v>30</v>
      </c>
      <c r="C187" s="83" t="s">
        <v>934</v>
      </c>
      <c r="D187" s="113" t="s">
        <v>40</v>
      </c>
      <c r="E187" s="126">
        <f>E188</f>
        <v>33666500.200000003</v>
      </c>
      <c r="F187" s="97" t="s">
        <v>40</v>
      </c>
    </row>
    <row r="188" spans="1:6" ht="81.599999999999994" customHeight="1" x14ac:dyDescent="0.25">
      <c r="A188" s="111" t="s">
        <v>939</v>
      </c>
      <c r="B188" s="95" t="s">
        <v>30</v>
      </c>
      <c r="C188" s="83" t="s">
        <v>935</v>
      </c>
      <c r="D188" s="113" t="s">
        <v>40</v>
      </c>
      <c r="E188" s="126">
        <v>33666500.200000003</v>
      </c>
      <c r="F188" s="97" t="s">
        <v>40</v>
      </c>
    </row>
    <row r="189" spans="1:6" ht="25.2" customHeight="1" x14ac:dyDescent="0.25">
      <c r="A189" s="107" t="s">
        <v>675</v>
      </c>
      <c r="B189" s="95" t="s">
        <v>30</v>
      </c>
      <c r="C189" s="83" t="s">
        <v>659</v>
      </c>
      <c r="D189" s="97" t="s">
        <v>40</v>
      </c>
      <c r="E189" s="125">
        <f>E190</f>
        <v>24634.9</v>
      </c>
      <c r="F189" s="97" t="s">
        <v>40</v>
      </c>
    </row>
    <row r="190" spans="1:6" ht="47.4" customHeight="1" x14ac:dyDescent="0.25">
      <c r="A190" s="107" t="s">
        <v>655</v>
      </c>
      <c r="B190" s="95" t="s">
        <v>30</v>
      </c>
      <c r="C190" s="83" t="s">
        <v>629</v>
      </c>
      <c r="D190" s="113" t="s">
        <v>40</v>
      </c>
      <c r="E190" s="125">
        <v>24634.9</v>
      </c>
      <c r="F190" s="97" t="s">
        <v>40</v>
      </c>
    </row>
    <row r="191" spans="1:6" s="25" customFormat="1" ht="16.95" customHeight="1" x14ac:dyDescent="0.25">
      <c r="A191" s="108" t="s">
        <v>110</v>
      </c>
      <c r="B191" s="100" t="s">
        <v>30</v>
      </c>
      <c r="C191" s="101" t="s">
        <v>111</v>
      </c>
      <c r="D191" s="113" t="s">
        <v>40</v>
      </c>
      <c r="E191" s="97">
        <f>E192</f>
        <v>50000</v>
      </c>
      <c r="F191" s="97" t="s">
        <v>40</v>
      </c>
    </row>
    <row r="192" spans="1:6" s="25" customFormat="1" ht="17.399999999999999" customHeight="1" x14ac:dyDescent="0.25">
      <c r="A192" s="107" t="s">
        <v>682</v>
      </c>
      <c r="B192" s="102" t="s">
        <v>30</v>
      </c>
      <c r="C192" s="62" t="s">
        <v>683</v>
      </c>
      <c r="D192" s="97" t="s">
        <v>40</v>
      </c>
      <c r="E192" s="113">
        <f>E193</f>
        <v>50000</v>
      </c>
      <c r="F192" s="97" t="s">
        <v>40</v>
      </c>
    </row>
    <row r="193" spans="1:6" ht="17.399999999999999" customHeight="1" x14ac:dyDescent="0.25">
      <c r="A193" s="112" t="s">
        <v>680</v>
      </c>
      <c r="B193" s="95" t="s">
        <v>30</v>
      </c>
      <c r="C193" s="62" t="s">
        <v>681</v>
      </c>
      <c r="D193" s="97" t="s">
        <v>40</v>
      </c>
      <c r="E193" s="113">
        <v>50000</v>
      </c>
      <c r="F193" s="97" t="s">
        <v>40</v>
      </c>
    </row>
    <row r="194" spans="1:6" s="25" customFormat="1" ht="15.6" customHeight="1" x14ac:dyDescent="0.25">
      <c r="A194" s="108" t="s">
        <v>112</v>
      </c>
      <c r="B194" s="100" t="s">
        <v>30</v>
      </c>
      <c r="C194" s="101" t="s">
        <v>113</v>
      </c>
      <c r="D194" s="97">
        <v>413831510.58999997</v>
      </c>
      <c r="E194" s="97">
        <f>E195+E228+E232</f>
        <v>362252760.84999996</v>
      </c>
      <c r="F194" s="97">
        <f>D194-E194</f>
        <v>51578749.74000001</v>
      </c>
    </row>
    <row r="195" spans="1:6" s="25" customFormat="1" ht="38.25" customHeight="1" x14ac:dyDescent="0.25">
      <c r="A195" s="108" t="s">
        <v>114</v>
      </c>
      <c r="B195" s="100" t="s">
        <v>30</v>
      </c>
      <c r="C195" s="101" t="s">
        <v>115</v>
      </c>
      <c r="D195" s="97">
        <v>413720960.58999997</v>
      </c>
      <c r="E195" s="97">
        <f>E196+E219+E225+E203</f>
        <v>362124948.25999999</v>
      </c>
      <c r="F195" s="97">
        <f>D195-E195</f>
        <v>51596012.329999983</v>
      </c>
    </row>
    <row r="196" spans="1:6" ht="15" customHeight="1" x14ac:dyDescent="0.25">
      <c r="A196" s="107" t="s">
        <v>116</v>
      </c>
      <c r="B196" s="95" t="s">
        <v>30</v>
      </c>
      <c r="C196" s="62" t="s">
        <v>903</v>
      </c>
      <c r="D196" s="113" t="s">
        <v>40</v>
      </c>
      <c r="E196" s="113">
        <f>E198+E200+E202</f>
        <v>55239933.369999997</v>
      </c>
      <c r="F196" s="113" t="s">
        <v>40</v>
      </c>
    </row>
    <row r="197" spans="1:6" ht="14.4" customHeight="1" x14ac:dyDescent="0.25">
      <c r="A197" s="107" t="s">
        <v>117</v>
      </c>
      <c r="B197" s="95" t="s">
        <v>30</v>
      </c>
      <c r="C197" s="62" t="s">
        <v>118</v>
      </c>
      <c r="D197" s="113" t="s">
        <v>40</v>
      </c>
      <c r="E197" s="113">
        <f>E198</f>
        <v>37342800</v>
      </c>
      <c r="F197" s="113" t="s">
        <v>40</v>
      </c>
    </row>
    <row r="198" spans="1:6" ht="35.25" customHeight="1" x14ac:dyDescent="0.25">
      <c r="A198" s="107" t="s">
        <v>656</v>
      </c>
      <c r="B198" s="95" t="s">
        <v>30</v>
      </c>
      <c r="C198" s="62" t="s">
        <v>119</v>
      </c>
      <c r="D198" s="113" t="s">
        <v>40</v>
      </c>
      <c r="E198" s="126">
        <v>37342800</v>
      </c>
      <c r="F198" s="113" t="s">
        <v>40</v>
      </c>
    </row>
    <row r="199" spans="1:6" ht="24.6" customHeight="1" x14ac:dyDescent="0.25">
      <c r="A199" s="107" t="s">
        <v>120</v>
      </c>
      <c r="B199" s="95" t="s">
        <v>30</v>
      </c>
      <c r="C199" s="62" t="s">
        <v>121</v>
      </c>
      <c r="D199" s="113" t="s">
        <v>40</v>
      </c>
      <c r="E199" s="113">
        <f>E200</f>
        <v>4592133.37</v>
      </c>
      <c r="F199" s="113" t="s">
        <v>40</v>
      </c>
    </row>
    <row r="200" spans="1:6" ht="25.2" customHeight="1" x14ac:dyDescent="0.25">
      <c r="A200" s="107" t="s">
        <v>122</v>
      </c>
      <c r="B200" s="95" t="s">
        <v>30</v>
      </c>
      <c r="C200" s="62" t="s">
        <v>123</v>
      </c>
      <c r="D200" s="113" t="s">
        <v>40</v>
      </c>
      <c r="E200" s="126">
        <v>4592133.37</v>
      </c>
      <c r="F200" s="113" t="s">
        <v>40</v>
      </c>
    </row>
    <row r="201" spans="1:6" ht="16.2" customHeight="1" x14ac:dyDescent="0.25">
      <c r="A201" s="107" t="s">
        <v>956</v>
      </c>
      <c r="B201" s="95" t="s">
        <v>30</v>
      </c>
      <c r="C201" s="94" t="s">
        <v>955</v>
      </c>
      <c r="D201" s="113"/>
      <c r="E201" s="126">
        <f>E202</f>
        <v>13305000</v>
      </c>
      <c r="F201" s="113"/>
    </row>
    <row r="202" spans="1:6" ht="17.399999999999999" customHeight="1" x14ac:dyDescent="0.25">
      <c r="A202" s="107" t="s">
        <v>954</v>
      </c>
      <c r="B202" s="95" t="s">
        <v>30</v>
      </c>
      <c r="C202" s="94" t="s">
        <v>951</v>
      </c>
      <c r="D202" s="113"/>
      <c r="E202" s="126">
        <v>13305000</v>
      </c>
      <c r="F202" s="113"/>
    </row>
    <row r="203" spans="1:6" ht="25.2" customHeight="1" x14ac:dyDescent="0.25">
      <c r="A203" s="107" t="s">
        <v>754</v>
      </c>
      <c r="B203" s="95" t="s">
        <v>30</v>
      </c>
      <c r="C203" s="101" t="s">
        <v>744</v>
      </c>
      <c r="D203" s="113" t="s">
        <v>40</v>
      </c>
      <c r="E203" s="136">
        <f>E207+E215+E216+E209+E211+E204+E218+E213</f>
        <v>85726973.25</v>
      </c>
      <c r="F203" s="113" t="s">
        <v>40</v>
      </c>
    </row>
    <row r="204" spans="1:6" ht="27.75" customHeight="1" x14ac:dyDescent="0.25">
      <c r="A204" s="110" t="s">
        <v>906</v>
      </c>
      <c r="B204" s="95" t="s">
        <v>30</v>
      </c>
      <c r="C204" s="62" t="s">
        <v>913</v>
      </c>
      <c r="D204" s="113" t="s">
        <v>40</v>
      </c>
      <c r="E204" s="126">
        <f>E205</f>
        <v>1516624.91</v>
      </c>
      <c r="F204" s="113" t="s">
        <v>40</v>
      </c>
    </row>
    <row r="205" spans="1:6" ht="25.2" customHeight="1" x14ac:dyDescent="0.25">
      <c r="A205" s="110" t="s">
        <v>904</v>
      </c>
      <c r="B205" s="95" t="s">
        <v>30</v>
      </c>
      <c r="C205" s="62" t="s">
        <v>905</v>
      </c>
      <c r="D205" s="113" t="s">
        <v>40</v>
      </c>
      <c r="E205" s="126">
        <v>1516624.91</v>
      </c>
      <c r="F205" s="113" t="s">
        <v>40</v>
      </c>
    </row>
    <row r="206" spans="1:6" s="58" customFormat="1" ht="34.799999999999997" customHeight="1" x14ac:dyDescent="0.2">
      <c r="A206" s="110" t="s">
        <v>924</v>
      </c>
      <c r="B206" s="105" t="s">
        <v>30</v>
      </c>
      <c r="C206" s="62" t="s">
        <v>907</v>
      </c>
      <c r="D206" s="113" t="s">
        <v>40</v>
      </c>
      <c r="E206" s="126">
        <f>E207</f>
        <v>6127200</v>
      </c>
      <c r="F206" s="113" t="s">
        <v>40</v>
      </c>
    </row>
    <row r="207" spans="1:6" ht="48" customHeight="1" x14ac:dyDescent="0.25">
      <c r="A207" s="107" t="s">
        <v>753</v>
      </c>
      <c r="B207" s="95" t="s">
        <v>30</v>
      </c>
      <c r="C207" s="62" t="s">
        <v>742</v>
      </c>
      <c r="D207" s="113" t="s">
        <v>40</v>
      </c>
      <c r="E207" s="126">
        <v>6127200</v>
      </c>
      <c r="F207" s="113" t="s">
        <v>40</v>
      </c>
    </row>
    <row r="208" spans="1:6" ht="33" customHeight="1" x14ac:dyDescent="0.25">
      <c r="A208" s="107" t="s">
        <v>925</v>
      </c>
      <c r="B208" s="95" t="s">
        <v>30</v>
      </c>
      <c r="C208" s="62" t="s">
        <v>908</v>
      </c>
      <c r="D208" s="113" t="s">
        <v>40</v>
      </c>
      <c r="E208" s="126">
        <f>E209</f>
        <v>1411354.19</v>
      </c>
      <c r="F208" s="113" t="s">
        <v>40</v>
      </c>
    </row>
    <row r="209" spans="1:6" ht="37.5" customHeight="1" x14ac:dyDescent="0.25">
      <c r="A209" s="107" t="s">
        <v>791</v>
      </c>
      <c r="B209" s="95" t="s">
        <v>30</v>
      </c>
      <c r="C209" s="62" t="s">
        <v>765</v>
      </c>
      <c r="D209" s="113" t="s">
        <v>40</v>
      </c>
      <c r="E209" s="126">
        <v>1411354.19</v>
      </c>
      <c r="F209" s="113" t="s">
        <v>40</v>
      </c>
    </row>
    <row r="210" spans="1:6" ht="28.2" customHeight="1" x14ac:dyDescent="0.25">
      <c r="A210" s="107" t="s">
        <v>926</v>
      </c>
      <c r="B210" s="95" t="s">
        <v>30</v>
      </c>
      <c r="C210" s="33" t="s">
        <v>909</v>
      </c>
      <c r="D210" s="113" t="s">
        <v>40</v>
      </c>
      <c r="E210" s="126">
        <v>174850.69</v>
      </c>
      <c r="F210" s="113" t="s">
        <v>40</v>
      </c>
    </row>
    <row r="211" spans="1:6" ht="25.8" customHeight="1" x14ac:dyDescent="0.25">
      <c r="A211" s="107" t="s">
        <v>792</v>
      </c>
      <c r="B211" s="95" t="s">
        <v>30</v>
      </c>
      <c r="C211" s="33" t="s">
        <v>764</v>
      </c>
      <c r="D211" s="113" t="s">
        <v>40</v>
      </c>
      <c r="E211" s="126">
        <v>174850.69</v>
      </c>
      <c r="F211" s="113" t="s">
        <v>40</v>
      </c>
    </row>
    <row r="212" spans="1:6" ht="16.2" customHeight="1" x14ac:dyDescent="0.25">
      <c r="A212" s="107" t="s">
        <v>960</v>
      </c>
      <c r="B212" s="95" t="s">
        <v>30</v>
      </c>
      <c r="C212" s="33" t="s">
        <v>959</v>
      </c>
      <c r="D212" s="113"/>
      <c r="E212" s="126">
        <v>20406028.940000001</v>
      </c>
      <c r="F212" s="113"/>
    </row>
    <row r="213" spans="1:6" ht="25.8" customHeight="1" x14ac:dyDescent="0.25">
      <c r="A213" s="107" t="s">
        <v>961</v>
      </c>
      <c r="B213" s="95" t="s">
        <v>30</v>
      </c>
      <c r="C213" s="33" t="s">
        <v>958</v>
      </c>
      <c r="D213" s="113"/>
      <c r="E213" s="126">
        <v>20406028.940000001</v>
      </c>
      <c r="F213" s="113"/>
    </row>
    <row r="214" spans="1:6" ht="17.399999999999999" customHeight="1" x14ac:dyDescent="0.25">
      <c r="A214" s="107" t="s">
        <v>911</v>
      </c>
      <c r="B214" s="95" t="s">
        <v>30</v>
      </c>
      <c r="C214" s="32" t="s">
        <v>910</v>
      </c>
      <c r="D214" s="113" t="s">
        <v>40</v>
      </c>
      <c r="E214" s="126">
        <f>E215+E216</f>
        <v>51240450.520000003</v>
      </c>
      <c r="F214" s="113" t="s">
        <v>40</v>
      </c>
    </row>
    <row r="215" spans="1:6" ht="21" customHeight="1" x14ac:dyDescent="0.25">
      <c r="A215" s="107" t="s">
        <v>752</v>
      </c>
      <c r="B215" s="95" t="s">
        <v>30</v>
      </c>
      <c r="C215" s="32" t="s">
        <v>738</v>
      </c>
      <c r="D215" s="113" t="s">
        <v>40</v>
      </c>
      <c r="E215" s="126">
        <v>43375050.520000003</v>
      </c>
      <c r="F215" s="113" t="s">
        <v>40</v>
      </c>
    </row>
    <row r="216" spans="1:6" ht="19.8" customHeight="1" x14ac:dyDescent="0.25">
      <c r="A216" s="107" t="s">
        <v>752</v>
      </c>
      <c r="B216" s="95" t="s">
        <v>30</v>
      </c>
      <c r="C216" s="33" t="s">
        <v>763</v>
      </c>
      <c r="D216" s="113" t="s">
        <v>40</v>
      </c>
      <c r="E216" s="126">
        <v>7865400</v>
      </c>
      <c r="F216" s="113" t="s">
        <v>40</v>
      </c>
    </row>
    <row r="217" spans="1:6" ht="27.6" customHeight="1" x14ac:dyDescent="0.25">
      <c r="A217" s="107" t="s">
        <v>995</v>
      </c>
      <c r="B217" s="95" t="s">
        <v>30</v>
      </c>
      <c r="C217" s="33" t="s">
        <v>994</v>
      </c>
      <c r="D217" s="113"/>
      <c r="E217" s="126">
        <f>E218</f>
        <v>4850464</v>
      </c>
      <c r="F217" s="113"/>
    </row>
    <row r="218" spans="1:6" ht="25.95" customHeight="1" x14ac:dyDescent="0.25">
      <c r="A218" s="107" t="s">
        <v>957</v>
      </c>
      <c r="B218" s="95" t="s">
        <v>30</v>
      </c>
      <c r="C218" s="33" t="s">
        <v>950</v>
      </c>
      <c r="D218" s="113"/>
      <c r="E218" s="126">
        <v>4850464</v>
      </c>
      <c r="F218" s="113"/>
    </row>
    <row r="219" spans="1:6" ht="25.95" customHeight="1" x14ac:dyDescent="0.25">
      <c r="A219" s="108" t="s">
        <v>124</v>
      </c>
      <c r="B219" s="100" t="s">
        <v>30</v>
      </c>
      <c r="C219" s="101" t="s">
        <v>125</v>
      </c>
      <c r="D219" s="97" t="s">
        <v>40</v>
      </c>
      <c r="E219" s="97">
        <f>E220+E221+E222+E223</f>
        <v>210868041.63999999</v>
      </c>
      <c r="F219" s="113" t="s">
        <v>40</v>
      </c>
    </row>
    <row r="220" spans="1:6" ht="25.2" customHeight="1" x14ac:dyDescent="0.25">
      <c r="A220" s="107" t="s">
        <v>657</v>
      </c>
      <c r="B220" s="95" t="s">
        <v>30</v>
      </c>
      <c r="C220" s="33" t="s">
        <v>626</v>
      </c>
      <c r="D220" s="113" t="s">
        <v>40</v>
      </c>
      <c r="E220" s="126">
        <v>1557321.83</v>
      </c>
      <c r="F220" s="113" t="s">
        <v>40</v>
      </c>
    </row>
    <row r="221" spans="1:6" ht="26.4" customHeight="1" x14ac:dyDescent="0.25">
      <c r="A221" s="107" t="s">
        <v>657</v>
      </c>
      <c r="B221" s="95" t="s">
        <v>30</v>
      </c>
      <c r="C221" s="33" t="s">
        <v>627</v>
      </c>
      <c r="D221" s="113" t="s">
        <v>40</v>
      </c>
      <c r="E221" s="126">
        <v>538607.43999999994</v>
      </c>
      <c r="F221" s="113" t="s">
        <v>40</v>
      </c>
    </row>
    <row r="222" spans="1:6" ht="36" customHeight="1" x14ac:dyDescent="0.25">
      <c r="A222" s="107" t="s">
        <v>679</v>
      </c>
      <c r="B222" s="95" t="s">
        <v>30</v>
      </c>
      <c r="C222" s="33" t="s">
        <v>678</v>
      </c>
      <c r="D222" s="113" t="s">
        <v>40</v>
      </c>
      <c r="E222" s="113">
        <v>880692.37</v>
      </c>
      <c r="F222" s="113" t="s">
        <v>40</v>
      </c>
    </row>
    <row r="223" spans="1:6" ht="18" customHeight="1" x14ac:dyDescent="0.25">
      <c r="A223" s="108" t="s">
        <v>751</v>
      </c>
      <c r="B223" s="102" t="s">
        <v>30</v>
      </c>
      <c r="C223" s="106" t="s">
        <v>743</v>
      </c>
      <c r="D223" s="113" t="s">
        <v>40</v>
      </c>
      <c r="E223" s="113">
        <f>E224</f>
        <v>207891420</v>
      </c>
      <c r="F223" s="113" t="s">
        <v>40</v>
      </c>
    </row>
    <row r="224" spans="1:6" ht="16.5" customHeight="1" x14ac:dyDescent="0.25">
      <c r="A224" s="107" t="s">
        <v>126</v>
      </c>
      <c r="B224" s="95" t="s">
        <v>30</v>
      </c>
      <c r="C224" s="62" t="s">
        <v>127</v>
      </c>
      <c r="D224" s="113" t="s">
        <v>40</v>
      </c>
      <c r="E224" s="126">
        <v>207891420</v>
      </c>
      <c r="F224" s="113" t="s">
        <v>40</v>
      </c>
    </row>
    <row r="225" spans="1:6" ht="18.600000000000001" customHeight="1" x14ac:dyDescent="0.25">
      <c r="A225" s="108" t="s">
        <v>750</v>
      </c>
      <c r="B225" s="95" t="s">
        <v>30</v>
      </c>
      <c r="C225" s="101" t="s">
        <v>741</v>
      </c>
      <c r="D225" s="113" t="s">
        <v>40</v>
      </c>
      <c r="E225" s="136">
        <f>E226</f>
        <v>10290000</v>
      </c>
      <c r="F225" s="113" t="s">
        <v>40</v>
      </c>
    </row>
    <row r="226" spans="1:6" ht="46.2" customHeight="1" x14ac:dyDescent="0.25">
      <c r="A226" s="107" t="s">
        <v>749</v>
      </c>
      <c r="B226" s="95" t="s">
        <v>30</v>
      </c>
      <c r="C226" s="62" t="s">
        <v>740</v>
      </c>
      <c r="D226" s="113" t="s">
        <v>40</v>
      </c>
      <c r="E226" s="126">
        <f>E227</f>
        <v>10290000</v>
      </c>
      <c r="F226" s="113" t="s">
        <v>40</v>
      </c>
    </row>
    <row r="227" spans="1:6" ht="48.6" customHeight="1" x14ac:dyDescent="0.25">
      <c r="A227" s="107" t="s">
        <v>748</v>
      </c>
      <c r="B227" s="95" t="s">
        <v>30</v>
      </c>
      <c r="C227" s="62" t="s">
        <v>739</v>
      </c>
      <c r="D227" s="113" t="s">
        <v>40</v>
      </c>
      <c r="E227" s="126">
        <v>10290000</v>
      </c>
      <c r="F227" s="113" t="s">
        <v>40</v>
      </c>
    </row>
    <row r="228" spans="1:6" s="25" customFormat="1" ht="15.6" customHeight="1" x14ac:dyDescent="0.25">
      <c r="A228" s="108" t="s">
        <v>766</v>
      </c>
      <c r="B228" s="100" t="s">
        <v>30</v>
      </c>
      <c r="C228" s="101" t="s">
        <v>767</v>
      </c>
      <c r="D228" s="97" t="s">
        <v>40</v>
      </c>
      <c r="E228" s="97">
        <f>E229</f>
        <v>110550</v>
      </c>
      <c r="F228" s="97" t="s">
        <v>40</v>
      </c>
    </row>
    <row r="229" spans="1:6" ht="18" customHeight="1" x14ac:dyDescent="0.25">
      <c r="A229" s="107" t="s">
        <v>770</v>
      </c>
      <c r="B229" s="95" t="s">
        <v>30</v>
      </c>
      <c r="C229" s="62" t="s">
        <v>768</v>
      </c>
      <c r="D229" s="113" t="s">
        <v>40</v>
      </c>
      <c r="E229" s="113">
        <f>E230+E231</f>
        <v>110550</v>
      </c>
      <c r="F229" s="113" t="s">
        <v>40</v>
      </c>
    </row>
    <row r="230" spans="1:6" ht="34.950000000000003" customHeight="1" x14ac:dyDescent="0.25">
      <c r="A230" s="107" t="s">
        <v>771</v>
      </c>
      <c r="B230" s="95" t="s">
        <v>30</v>
      </c>
      <c r="C230" s="62" t="s">
        <v>769</v>
      </c>
      <c r="D230" s="113" t="s">
        <v>40</v>
      </c>
      <c r="E230" s="126">
        <v>60550</v>
      </c>
      <c r="F230" s="113" t="s">
        <v>40</v>
      </c>
    </row>
    <row r="231" spans="1:6" ht="20.399999999999999" customHeight="1" x14ac:dyDescent="0.25">
      <c r="A231" s="107" t="s">
        <v>770</v>
      </c>
      <c r="B231" s="95" t="s">
        <v>30</v>
      </c>
      <c r="C231" s="62" t="s">
        <v>912</v>
      </c>
      <c r="D231" s="113" t="s">
        <v>40</v>
      </c>
      <c r="E231" s="126">
        <v>50000</v>
      </c>
      <c r="F231" s="113" t="s">
        <v>40</v>
      </c>
    </row>
    <row r="232" spans="1:6" ht="57.6" customHeight="1" x14ac:dyDescent="0.25">
      <c r="A232" s="108" t="s">
        <v>772</v>
      </c>
      <c r="B232" s="95" t="s">
        <v>30</v>
      </c>
      <c r="C232" s="101" t="s">
        <v>774</v>
      </c>
      <c r="D232" s="113" t="s">
        <v>40</v>
      </c>
      <c r="E232" s="97">
        <f>E236+E235</f>
        <v>17262.59</v>
      </c>
      <c r="F232" s="113" t="s">
        <v>40</v>
      </c>
    </row>
    <row r="233" spans="1:6" ht="23.4" customHeight="1" x14ac:dyDescent="0.25">
      <c r="A233" s="107" t="s">
        <v>777</v>
      </c>
      <c r="B233" s="95" t="s">
        <v>30</v>
      </c>
      <c r="C233" s="62" t="s">
        <v>775</v>
      </c>
      <c r="D233" s="113" t="s">
        <v>40</v>
      </c>
      <c r="E233" s="113">
        <f>E234</f>
        <v>17262.59</v>
      </c>
      <c r="F233" s="113" t="s">
        <v>40</v>
      </c>
    </row>
    <row r="234" spans="1:6" ht="27" customHeight="1" x14ac:dyDescent="0.25">
      <c r="A234" s="107" t="s">
        <v>778</v>
      </c>
      <c r="B234" s="95" t="s">
        <v>30</v>
      </c>
      <c r="C234" s="62" t="s">
        <v>776</v>
      </c>
      <c r="D234" s="113" t="s">
        <v>40</v>
      </c>
      <c r="E234" s="113">
        <f>E235+E236</f>
        <v>17262.59</v>
      </c>
      <c r="F234" s="113" t="s">
        <v>40</v>
      </c>
    </row>
    <row r="235" spans="1:6" ht="29.25" customHeight="1" x14ac:dyDescent="0.25">
      <c r="A235" s="107" t="s">
        <v>778</v>
      </c>
      <c r="B235" s="95" t="s">
        <v>30</v>
      </c>
      <c r="C235" s="33" t="s">
        <v>793</v>
      </c>
      <c r="D235" s="113" t="s">
        <v>40</v>
      </c>
      <c r="E235" s="113">
        <v>9541.17</v>
      </c>
      <c r="F235" s="113" t="s">
        <v>40</v>
      </c>
    </row>
    <row r="236" spans="1:6" ht="29.4" customHeight="1" x14ac:dyDescent="0.25">
      <c r="A236" s="107" t="s">
        <v>778</v>
      </c>
      <c r="B236" s="95" t="s">
        <v>30</v>
      </c>
      <c r="C236" s="33" t="s">
        <v>773</v>
      </c>
      <c r="D236" s="113" t="s">
        <v>40</v>
      </c>
      <c r="E236" s="113">
        <v>7721.42</v>
      </c>
      <c r="F236" s="113" t="s">
        <v>40</v>
      </c>
    </row>
    <row r="237" spans="1:6" ht="40.200000000000003" customHeight="1" x14ac:dyDescent="0.25">
      <c r="A237" s="42"/>
      <c r="B237" s="43"/>
      <c r="C237" s="44"/>
      <c r="D237" s="45"/>
      <c r="E237" s="45"/>
      <c r="F237" s="45"/>
    </row>
    <row r="238" spans="1:6" ht="12.75" customHeight="1" x14ac:dyDescent="0.25">
      <c r="A238" s="26"/>
      <c r="B238" s="85"/>
      <c r="C238" s="37"/>
      <c r="D238" s="50"/>
      <c r="E238" s="50"/>
      <c r="F238" s="29"/>
    </row>
  </sheetData>
  <mergeCells count="11">
    <mergeCell ref="A10:D10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 F25 F28 F30 F32:F35 F37 F39 F41 F43:F44 F55 F64 F66 F68 F70:F71 F74 F76 F78 F80 F82 F89:F95 F97 F99 F101 F108 F112 F114:F117 F121 F123 F125 F127:F132 F179:F180 F182 F190 F192 F134:F136 F46 F48:F49 F53 F85:F87 F138:F139">
    <cfRule type="cellIs" priority="13" stopIfTrue="1" operator="equal">
      <formula>0</formula>
    </cfRule>
  </conditionalFormatting>
  <conditionalFormatting sqref="F45">
    <cfRule type="cellIs" priority="12" stopIfTrue="1" operator="equal">
      <formula>0</formula>
    </cfRule>
  </conditionalFormatting>
  <conditionalFormatting sqref="F47">
    <cfRule type="cellIs" priority="10" stopIfTrue="1" operator="equal">
      <formula>0</formula>
    </cfRule>
  </conditionalFormatting>
  <conditionalFormatting sqref="F50">
    <cfRule type="cellIs" priority="8" stopIfTrue="1" operator="equal">
      <formula>0</formula>
    </cfRule>
  </conditionalFormatting>
  <conditionalFormatting sqref="F51:F52">
    <cfRule type="cellIs" priority="6" stopIfTrue="1" operator="equal">
      <formula>0</formula>
    </cfRule>
  </conditionalFormatting>
  <conditionalFormatting sqref="F83:F84">
    <cfRule type="cellIs" priority="4" stopIfTrue="1" operator="equal">
      <formula>0</formula>
    </cfRule>
  </conditionalFormatting>
  <conditionalFormatting sqref="F137">
    <cfRule type="cellIs" priority="3" stopIfTrue="1" operator="equal">
      <formula>0</formula>
    </cfRule>
  </conditionalFormatting>
  <conditionalFormatting sqref="F184">
    <cfRule type="cellIs" priority="2" stopIfTrue="1" operator="equal">
      <formula>0</formula>
    </cfRule>
  </conditionalFormatting>
  <conditionalFormatting sqref="F183">
    <cfRule type="cellIs" priority="1" stopIfTrue="1" operator="equal">
      <formula>0</formula>
    </cfRule>
  </conditionalFormatting>
  <pageMargins left="0.78740157480314965" right="0.78740157480314965" top="0.74803149606299213" bottom="0.74803149606299213" header="0.31496062992125984" footer="0.31496062992125984"/>
  <pageSetup paperSize="9" scale="66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9"/>
  <sheetViews>
    <sheetView showGridLines="0" view="pageBreakPreview" zoomScale="120" zoomScaleNormal="130" zoomScaleSheetLayoutView="120" workbookViewId="0">
      <selection activeCell="D19" sqref="D19"/>
    </sheetView>
  </sheetViews>
  <sheetFormatPr defaultColWidth="9.109375" defaultRowHeight="12.75" customHeight="1" x14ac:dyDescent="0.25"/>
  <cols>
    <col min="1" max="1" width="31.6640625" style="28" customWidth="1"/>
    <col min="2" max="2" width="4.33203125" style="51" customWidth="1"/>
    <col min="3" max="3" width="21.33203125" style="51" customWidth="1"/>
    <col min="4" max="4" width="18.109375" style="57" customWidth="1"/>
    <col min="5" max="5" width="15.44140625" style="57" customWidth="1"/>
    <col min="6" max="6" width="16.33203125" style="57" customWidth="1"/>
    <col min="7" max="7" width="14.44140625" style="22" customWidth="1"/>
    <col min="8" max="8" width="15.5546875" style="22" customWidth="1"/>
    <col min="9" max="16384" width="9.109375" style="22"/>
  </cols>
  <sheetData>
    <row r="2" spans="1:8" ht="15" customHeight="1" x14ac:dyDescent="0.25">
      <c r="A2" s="141" t="s">
        <v>128</v>
      </c>
      <c r="B2" s="141"/>
      <c r="C2" s="141"/>
      <c r="D2" s="141"/>
      <c r="E2" s="49"/>
      <c r="F2" s="54" t="s">
        <v>129</v>
      </c>
    </row>
    <row r="3" spans="1:8" ht="13.5" customHeight="1" x14ac:dyDescent="0.25">
      <c r="A3" s="26"/>
      <c r="B3" s="52"/>
      <c r="C3" s="46"/>
      <c r="D3" s="54"/>
      <c r="E3" s="54"/>
      <c r="F3" s="54"/>
    </row>
    <row r="4" spans="1:8" ht="10.199999999999999" customHeight="1" x14ac:dyDescent="0.25">
      <c r="A4" s="148" t="s">
        <v>20</v>
      </c>
      <c r="B4" s="147" t="s">
        <v>21</v>
      </c>
      <c r="C4" s="147" t="s">
        <v>130</v>
      </c>
      <c r="D4" s="146" t="s">
        <v>23</v>
      </c>
      <c r="E4" s="149" t="s">
        <v>24</v>
      </c>
      <c r="F4" s="146" t="s">
        <v>25</v>
      </c>
    </row>
    <row r="5" spans="1:8" ht="5.4" customHeight="1" x14ac:dyDescent="0.25">
      <c r="A5" s="148"/>
      <c r="B5" s="147"/>
      <c r="C5" s="147"/>
      <c r="D5" s="146"/>
      <c r="E5" s="149"/>
      <c r="F5" s="146"/>
    </row>
    <row r="6" spans="1:8" ht="9.6" customHeight="1" x14ac:dyDescent="0.25">
      <c r="A6" s="148"/>
      <c r="B6" s="147"/>
      <c r="C6" s="147"/>
      <c r="D6" s="146"/>
      <c r="E6" s="149"/>
      <c r="F6" s="146"/>
    </row>
    <row r="7" spans="1:8" ht="6" customHeight="1" x14ac:dyDescent="0.25">
      <c r="A7" s="148"/>
      <c r="B7" s="147"/>
      <c r="C7" s="147"/>
      <c r="D7" s="146"/>
      <c r="E7" s="149"/>
      <c r="F7" s="146"/>
    </row>
    <row r="8" spans="1:8" ht="6.6" customHeight="1" x14ac:dyDescent="0.25">
      <c r="A8" s="148"/>
      <c r="B8" s="147"/>
      <c r="C8" s="147"/>
      <c r="D8" s="146"/>
      <c r="E8" s="149"/>
      <c r="F8" s="146"/>
    </row>
    <row r="9" spans="1:8" ht="10.95" customHeight="1" x14ac:dyDescent="0.25">
      <c r="A9" s="148"/>
      <c r="B9" s="147"/>
      <c r="C9" s="147"/>
      <c r="D9" s="146"/>
      <c r="E9" s="149"/>
      <c r="F9" s="146"/>
    </row>
    <row r="10" spans="1:8" ht="4.2" hidden="1" customHeight="1" x14ac:dyDescent="0.25">
      <c r="A10" s="148"/>
      <c r="B10" s="147"/>
      <c r="C10" s="55"/>
      <c r="D10" s="146"/>
      <c r="E10" s="130"/>
      <c r="F10" s="131"/>
    </row>
    <row r="11" spans="1:8" ht="13.2" hidden="1" customHeight="1" x14ac:dyDescent="0.25">
      <c r="A11" s="148"/>
      <c r="B11" s="147"/>
      <c r="C11" s="55"/>
      <c r="D11" s="146"/>
      <c r="E11" s="130"/>
      <c r="F11" s="131"/>
    </row>
    <row r="12" spans="1:8" ht="13.5" customHeight="1" x14ac:dyDescent="0.25">
      <c r="A12" s="99">
        <v>1</v>
      </c>
      <c r="B12" s="56">
        <v>2</v>
      </c>
      <c r="C12" s="56">
        <v>3</v>
      </c>
      <c r="D12" s="131" t="s">
        <v>26</v>
      </c>
      <c r="E12" s="131" t="s">
        <v>27</v>
      </c>
      <c r="F12" s="131" t="s">
        <v>28</v>
      </c>
    </row>
    <row r="13" spans="1:8" ht="13.2" x14ac:dyDescent="0.25">
      <c r="A13" s="108" t="s">
        <v>131</v>
      </c>
      <c r="B13" s="120" t="s">
        <v>132</v>
      </c>
      <c r="C13" s="114" t="s">
        <v>133</v>
      </c>
      <c r="D13" s="97">
        <f>D15+D115+D145+D180+D214+D281+D311+D388+D364</f>
        <v>685338262.01999986</v>
      </c>
      <c r="E13" s="97">
        <f>E15+E115+E145+E180+E214+E281+E311+E388+E364</f>
        <v>562572229.70999992</v>
      </c>
      <c r="F13" s="97">
        <f>D13-E13</f>
        <v>122766032.30999994</v>
      </c>
    </row>
    <row r="14" spans="1:8" ht="13.2" x14ac:dyDescent="0.25">
      <c r="A14" s="121" t="s">
        <v>32</v>
      </c>
      <c r="B14" s="56"/>
      <c r="C14" s="56"/>
      <c r="D14" s="56"/>
      <c r="E14" s="56"/>
      <c r="F14" s="56"/>
    </row>
    <row r="15" spans="1:8" ht="15.6" customHeight="1" x14ac:dyDescent="0.25">
      <c r="A15" s="108" t="s">
        <v>134</v>
      </c>
      <c r="B15" s="120" t="s">
        <v>132</v>
      </c>
      <c r="C15" s="114" t="s">
        <v>135</v>
      </c>
      <c r="D15" s="97">
        <f>D16+D25+D34+D30</f>
        <v>113151261.95</v>
      </c>
      <c r="E15" s="97">
        <f>E16+E25+E34+E30</f>
        <v>87491769.180000007</v>
      </c>
      <c r="F15" s="97">
        <f>D15-E15</f>
        <v>25659492.769999996</v>
      </c>
    </row>
    <row r="16" spans="1:8" ht="55.8" customHeight="1" x14ac:dyDescent="0.25">
      <c r="A16" s="107" t="s">
        <v>136</v>
      </c>
      <c r="B16" s="130" t="s">
        <v>132</v>
      </c>
      <c r="C16" s="131" t="s">
        <v>137</v>
      </c>
      <c r="D16" s="113">
        <f>D17+FIO</f>
        <v>93154048.010000005</v>
      </c>
      <c r="E16" s="113">
        <f>E17+E21</f>
        <v>75196663.770000011</v>
      </c>
      <c r="F16" s="113">
        <f t="shared" ref="F16:F86" si="0">D16-E16</f>
        <v>17957384.239999995</v>
      </c>
      <c r="G16" s="23"/>
      <c r="H16" s="23"/>
    </row>
    <row r="17" spans="1:6" ht="24.6" customHeight="1" x14ac:dyDescent="0.25">
      <c r="A17" s="107" t="s">
        <v>138</v>
      </c>
      <c r="B17" s="130" t="s">
        <v>132</v>
      </c>
      <c r="C17" s="131" t="s">
        <v>139</v>
      </c>
      <c r="D17" s="113">
        <f>D18+D19+D20</f>
        <v>18372670.359999999</v>
      </c>
      <c r="E17" s="113">
        <f t="shared" ref="E17" si="1">E18+E19+E20</f>
        <v>15084518.57</v>
      </c>
      <c r="F17" s="113">
        <f t="shared" si="0"/>
        <v>3288151.7899999991</v>
      </c>
    </row>
    <row r="18" spans="1:6" ht="15" customHeight="1" x14ac:dyDescent="0.25">
      <c r="A18" s="107" t="s">
        <v>140</v>
      </c>
      <c r="B18" s="130" t="s">
        <v>132</v>
      </c>
      <c r="C18" s="131" t="s">
        <v>141</v>
      </c>
      <c r="D18" s="113">
        <f>D101</f>
        <v>14380466.52</v>
      </c>
      <c r="E18" s="113">
        <f>E101</f>
        <v>11542846.73</v>
      </c>
      <c r="F18" s="113">
        <f t="shared" si="0"/>
        <v>2837619.7899999991</v>
      </c>
    </row>
    <row r="19" spans="1:6" ht="24" customHeight="1" x14ac:dyDescent="0.25">
      <c r="A19" s="107" t="s">
        <v>142</v>
      </c>
      <c r="B19" s="130" t="s">
        <v>132</v>
      </c>
      <c r="C19" s="131" t="s">
        <v>143</v>
      </c>
      <c r="D19" s="113">
        <f>D102</f>
        <v>489125</v>
      </c>
      <c r="E19" s="113">
        <f t="shared" ref="E19" si="2">E102</f>
        <v>448593</v>
      </c>
      <c r="F19" s="113">
        <f t="shared" si="0"/>
        <v>40532</v>
      </c>
    </row>
    <row r="20" spans="1:6" ht="44.4" customHeight="1" x14ac:dyDescent="0.25">
      <c r="A20" s="107" t="s">
        <v>144</v>
      </c>
      <c r="B20" s="130" t="s">
        <v>132</v>
      </c>
      <c r="C20" s="131" t="s">
        <v>145</v>
      </c>
      <c r="D20" s="113">
        <f>D103</f>
        <v>3503078.84</v>
      </c>
      <c r="E20" s="113">
        <f t="shared" ref="E20" si="3">E103</f>
        <v>3093078.84</v>
      </c>
      <c r="F20" s="113">
        <f t="shared" si="0"/>
        <v>410000</v>
      </c>
    </row>
    <row r="21" spans="1:6" ht="24" customHeight="1" x14ac:dyDescent="0.25">
      <c r="A21" s="107" t="s">
        <v>146</v>
      </c>
      <c r="B21" s="130" t="s">
        <v>132</v>
      </c>
      <c r="C21" s="131" t="s">
        <v>147</v>
      </c>
      <c r="D21" s="113">
        <f>D22+D23+D24</f>
        <v>74781377.650000006</v>
      </c>
      <c r="E21" s="113">
        <f>E22+E23+E24</f>
        <v>60112145.200000003</v>
      </c>
      <c r="F21" s="113">
        <f t="shared" si="0"/>
        <v>14669232.450000003</v>
      </c>
    </row>
    <row r="22" spans="1:6" ht="22.95" customHeight="1" x14ac:dyDescent="0.25">
      <c r="A22" s="107" t="s">
        <v>148</v>
      </c>
      <c r="B22" s="130" t="s">
        <v>132</v>
      </c>
      <c r="C22" s="131" t="s">
        <v>149</v>
      </c>
      <c r="D22" s="113">
        <f>D45+D58+D76</f>
        <v>62019997.5</v>
      </c>
      <c r="E22" s="113">
        <f>E45+E58+E76</f>
        <v>47879674.189999998</v>
      </c>
      <c r="F22" s="113">
        <f t="shared" si="0"/>
        <v>14140323.310000002</v>
      </c>
    </row>
    <row r="23" spans="1:6" ht="35.4" customHeight="1" x14ac:dyDescent="0.25">
      <c r="A23" s="107" t="s">
        <v>150</v>
      </c>
      <c r="B23" s="130" t="s">
        <v>132</v>
      </c>
      <c r="C23" s="131" t="s">
        <v>151</v>
      </c>
      <c r="D23" s="113">
        <f>D46+D51+D59+D77</f>
        <v>934490.33</v>
      </c>
      <c r="E23" s="113">
        <f>E46+E51+E59+E77</f>
        <v>843110.67</v>
      </c>
      <c r="F23" s="113">
        <f t="shared" si="0"/>
        <v>91379.659999999916</v>
      </c>
    </row>
    <row r="24" spans="1:6" ht="44.4" customHeight="1" x14ac:dyDescent="0.25">
      <c r="A24" s="107" t="s">
        <v>152</v>
      </c>
      <c r="B24" s="130" t="s">
        <v>132</v>
      </c>
      <c r="C24" s="131" t="s">
        <v>153</v>
      </c>
      <c r="D24" s="113">
        <f>D47+D60+D78</f>
        <v>11826889.82</v>
      </c>
      <c r="E24" s="113">
        <f>E47+E60+E78</f>
        <v>11389360.34</v>
      </c>
      <c r="F24" s="113">
        <f t="shared" si="0"/>
        <v>437529.48000000045</v>
      </c>
    </row>
    <row r="25" spans="1:6" ht="26.4" customHeight="1" x14ac:dyDescent="0.25">
      <c r="A25" s="107" t="s">
        <v>154</v>
      </c>
      <c r="B25" s="130" t="s">
        <v>132</v>
      </c>
      <c r="C25" s="131" t="s">
        <v>155</v>
      </c>
      <c r="D25" s="113">
        <f>D26</f>
        <v>17593654.109999999</v>
      </c>
      <c r="E25" s="113">
        <f>E26</f>
        <v>10550258.790000001</v>
      </c>
      <c r="F25" s="113">
        <f t="shared" si="0"/>
        <v>7043395.3199999984</v>
      </c>
    </row>
    <row r="26" spans="1:6" ht="37.5" customHeight="1" x14ac:dyDescent="0.25">
      <c r="A26" s="107" t="s">
        <v>156</v>
      </c>
      <c r="B26" s="130" t="s">
        <v>132</v>
      </c>
      <c r="C26" s="131" t="s">
        <v>157</v>
      </c>
      <c r="D26" s="113">
        <f>D27+D28+D29</f>
        <v>17593654.109999999</v>
      </c>
      <c r="E26" s="113">
        <f>E27+E28+E29</f>
        <v>10550258.790000001</v>
      </c>
      <c r="F26" s="113">
        <f t="shared" si="0"/>
        <v>7043395.3199999984</v>
      </c>
    </row>
    <row r="27" spans="1:6" ht="24" customHeight="1" x14ac:dyDescent="0.25">
      <c r="A27" s="107" t="s">
        <v>158</v>
      </c>
      <c r="B27" s="130" t="s">
        <v>132</v>
      </c>
      <c r="C27" s="131" t="s">
        <v>159</v>
      </c>
      <c r="D27" s="113">
        <f>D63+D81+D106</f>
        <v>2972480.27</v>
      </c>
      <c r="E27" s="113">
        <f>E63+E81+E106</f>
        <v>1921876.8699999999</v>
      </c>
      <c r="F27" s="113">
        <f t="shared" si="0"/>
        <v>1050603.4000000001</v>
      </c>
    </row>
    <row r="28" spans="1:6" ht="13.2" x14ac:dyDescent="0.25">
      <c r="A28" s="107" t="s">
        <v>160</v>
      </c>
      <c r="B28" s="130" t="s">
        <v>132</v>
      </c>
      <c r="C28" s="131" t="s">
        <v>161</v>
      </c>
      <c r="D28" s="113">
        <f>D54+D64+D82+D107+D94</f>
        <v>10986841.129999999</v>
      </c>
      <c r="E28" s="113">
        <f>E64+E107+E82+E94+E54</f>
        <v>6343494.5200000005</v>
      </c>
      <c r="F28" s="113">
        <f t="shared" si="0"/>
        <v>4643346.6099999985</v>
      </c>
    </row>
    <row r="29" spans="1:6" ht="16.2" customHeight="1" x14ac:dyDescent="0.25">
      <c r="A29" s="107" t="s">
        <v>736</v>
      </c>
      <c r="B29" s="130" t="s">
        <v>132</v>
      </c>
      <c r="C29" s="131" t="s">
        <v>733</v>
      </c>
      <c r="D29" s="113">
        <f>D65</f>
        <v>3634332.71</v>
      </c>
      <c r="E29" s="113">
        <f t="shared" ref="E29:F29" si="4">E65</f>
        <v>2284887.4</v>
      </c>
      <c r="F29" s="113">
        <f t="shared" si="4"/>
        <v>1349445.31</v>
      </c>
    </row>
    <row r="30" spans="1:6" ht="24" customHeight="1" x14ac:dyDescent="0.25">
      <c r="A30" s="107" t="s">
        <v>435</v>
      </c>
      <c r="B30" s="130" t="s">
        <v>132</v>
      </c>
      <c r="C30" s="131" t="s">
        <v>625</v>
      </c>
      <c r="D30" s="113">
        <f>D83+D108</f>
        <v>511867.49</v>
      </c>
      <c r="E30" s="113">
        <f>E83+E108</f>
        <v>511867.49</v>
      </c>
      <c r="F30" s="113">
        <f t="shared" si="0"/>
        <v>0</v>
      </c>
    </row>
    <row r="31" spans="1:6" ht="25.2" customHeight="1" x14ac:dyDescent="0.25">
      <c r="A31" s="107" t="s">
        <v>441</v>
      </c>
      <c r="B31" s="130" t="s">
        <v>132</v>
      </c>
      <c r="C31" s="131" t="s">
        <v>759</v>
      </c>
      <c r="D31" s="113">
        <f>D84</f>
        <v>464762.49</v>
      </c>
      <c r="E31" s="113">
        <f>E84</f>
        <v>464762.49</v>
      </c>
      <c r="F31" s="113">
        <f t="shared" si="0"/>
        <v>0</v>
      </c>
    </row>
    <row r="32" spans="1:6" ht="34.200000000000003" customHeight="1" x14ac:dyDescent="0.25">
      <c r="A32" s="107" t="s">
        <v>443</v>
      </c>
      <c r="B32" s="130" t="s">
        <v>132</v>
      </c>
      <c r="C32" s="131" t="s">
        <v>760</v>
      </c>
      <c r="D32" s="113">
        <f>D85</f>
        <v>464762.49</v>
      </c>
      <c r="E32" s="113">
        <f>E85</f>
        <v>464762.49</v>
      </c>
      <c r="F32" s="113">
        <f t="shared" si="0"/>
        <v>0</v>
      </c>
    </row>
    <row r="33" spans="1:6" ht="15" customHeight="1" x14ac:dyDescent="0.25">
      <c r="A33" s="122" t="s">
        <v>447</v>
      </c>
      <c r="B33" s="130" t="s">
        <v>132</v>
      </c>
      <c r="C33" s="131" t="s">
        <v>761</v>
      </c>
      <c r="D33" s="113">
        <f>D109</f>
        <v>47105</v>
      </c>
      <c r="E33" s="113">
        <f>E109</f>
        <v>47105</v>
      </c>
      <c r="F33" s="113">
        <f t="shared" si="0"/>
        <v>0</v>
      </c>
    </row>
    <row r="34" spans="1:6" ht="17.399999999999999" customHeight="1" x14ac:dyDescent="0.25">
      <c r="A34" s="107" t="s">
        <v>162</v>
      </c>
      <c r="B34" s="130" t="s">
        <v>132</v>
      </c>
      <c r="C34" s="131" t="s">
        <v>163</v>
      </c>
      <c r="D34" s="113">
        <f>D35+D37+D41</f>
        <v>1891692.34</v>
      </c>
      <c r="E34" s="113">
        <f>E35+E37</f>
        <v>1232979.1299999999</v>
      </c>
      <c r="F34" s="113">
        <f t="shared" si="0"/>
        <v>658713.2100000002</v>
      </c>
    </row>
    <row r="35" spans="1:6" ht="16.95" customHeight="1" x14ac:dyDescent="0.25">
      <c r="A35" s="107" t="s">
        <v>164</v>
      </c>
      <c r="B35" s="130" t="s">
        <v>132</v>
      </c>
      <c r="C35" s="131" t="s">
        <v>165</v>
      </c>
      <c r="D35" s="113">
        <f>D36</f>
        <v>198525.31</v>
      </c>
      <c r="E35" s="113">
        <f t="shared" ref="E35" si="5">E36</f>
        <v>186991.02</v>
      </c>
      <c r="F35" s="113">
        <f t="shared" si="0"/>
        <v>11534.290000000008</v>
      </c>
    </row>
    <row r="36" spans="1:6" ht="40.5" customHeight="1" x14ac:dyDescent="0.25">
      <c r="A36" s="107" t="s">
        <v>166</v>
      </c>
      <c r="B36" s="130" t="s">
        <v>132</v>
      </c>
      <c r="C36" s="131" t="s">
        <v>167</v>
      </c>
      <c r="D36" s="113">
        <f>D68</f>
        <v>198525.31</v>
      </c>
      <c r="E36" s="113">
        <f>E68</f>
        <v>186991.02</v>
      </c>
      <c r="F36" s="113">
        <f t="shared" si="0"/>
        <v>11534.290000000008</v>
      </c>
    </row>
    <row r="37" spans="1:6" ht="14.4" customHeight="1" x14ac:dyDescent="0.25">
      <c r="A37" s="107" t="s">
        <v>168</v>
      </c>
      <c r="B37" s="130" t="s">
        <v>132</v>
      </c>
      <c r="C37" s="131" t="s">
        <v>169</v>
      </c>
      <c r="D37" s="113">
        <f>D69+D87+D111</f>
        <v>1121289.77</v>
      </c>
      <c r="E37" s="113">
        <f>E69+E87+E111</f>
        <v>1045988.1099999999</v>
      </c>
      <c r="F37" s="113">
        <f t="shared" si="0"/>
        <v>75301.660000000149</v>
      </c>
    </row>
    <row r="38" spans="1:6" ht="23.4" customHeight="1" x14ac:dyDescent="0.25">
      <c r="A38" s="107" t="s">
        <v>170</v>
      </c>
      <c r="B38" s="130" t="s">
        <v>132</v>
      </c>
      <c r="C38" s="131" t="s">
        <v>171</v>
      </c>
      <c r="D38" s="113">
        <f>D70+D88+D112</f>
        <v>8452.2999999999993</v>
      </c>
      <c r="E38" s="113">
        <f>E88+E112</f>
        <v>1917</v>
      </c>
      <c r="F38" s="113">
        <f t="shared" si="0"/>
        <v>6535.2999999999993</v>
      </c>
    </row>
    <row r="39" spans="1:6" ht="15" customHeight="1" x14ac:dyDescent="0.25">
      <c r="A39" s="107" t="s">
        <v>172</v>
      </c>
      <c r="B39" s="130" t="s">
        <v>132</v>
      </c>
      <c r="C39" s="131" t="s">
        <v>173</v>
      </c>
      <c r="D39" s="113">
        <f>D71+D89+D113</f>
        <v>135967.18</v>
      </c>
      <c r="E39" s="113">
        <f>E71+E89+E113</f>
        <v>107530.66</v>
      </c>
      <c r="F39" s="113">
        <f t="shared" si="0"/>
        <v>28436.51999999999</v>
      </c>
    </row>
    <row r="40" spans="1:6" ht="16.2" customHeight="1" x14ac:dyDescent="0.25">
      <c r="A40" s="107" t="s">
        <v>174</v>
      </c>
      <c r="B40" s="130" t="s">
        <v>132</v>
      </c>
      <c r="C40" s="131" t="s">
        <v>175</v>
      </c>
      <c r="D40" s="113">
        <f>D72+D90+D114</f>
        <v>976870.29</v>
      </c>
      <c r="E40" s="113">
        <f>E72+E90+E114</f>
        <v>932236.8899999999</v>
      </c>
      <c r="F40" s="113">
        <f t="shared" si="0"/>
        <v>44633.40000000014</v>
      </c>
    </row>
    <row r="41" spans="1:6" ht="15" customHeight="1" x14ac:dyDescent="0.25">
      <c r="A41" s="107" t="s">
        <v>176</v>
      </c>
      <c r="B41" s="130" t="s">
        <v>132</v>
      </c>
      <c r="C41" s="131" t="s">
        <v>177</v>
      </c>
      <c r="D41" s="113">
        <f>D97</f>
        <v>571877.26</v>
      </c>
      <c r="E41" s="113">
        <v>0</v>
      </c>
      <c r="F41" s="113">
        <f t="shared" si="0"/>
        <v>571877.26</v>
      </c>
    </row>
    <row r="42" spans="1:6" ht="45.6" customHeight="1" x14ac:dyDescent="0.25">
      <c r="A42" s="108" t="s">
        <v>178</v>
      </c>
      <c r="B42" s="120" t="s">
        <v>132</v>
      </c>
      <c r="C42" s="114" t="s">
        <v>596</v>
      </c>
      <c r="D42" s="97">
        <f>D43</f>
        <v>3522178.31</v>
      </c>
      <c r="E42" s="97">
        <f t="shared" ref="E42" si="6">E43</f>
        <v>3014004.11</v>
      </c>
      <c r="F42" s="97">
        <f t="shared" si="0"/>
        <v>508174.20000000019</v>
      </c>
    </row>
    <row r="43" spans="1:6" ht="56.4" customHeight="1" x14ac:dyDescent="0.25">
      <c r="A43" s="107" t="s">
        <v>136</v>
      </c>
      <c r="B43" s="130" t="s">
        <v>132</v>
      </c>
      <c r="C43" s="131" t="s">
        <v>597</v>
      </c>
      <c r="D43" s="113">
        <f>D44</f>
        <v>3522178.31</v>
      </c>
      <c r="E43" s="113">
        <f>E44</f>
        <v>3014004.11</v>
      </c>
      <c r="F43" s="113">
        <f t="shared" si="0"/>
        <v>508174.20000000019</v>
      </c>
    </row>
    <row r="44" spans="1:6" ht="26.4" customHeight="1" x14ac:dyDescent="0.25">
      <c r="A44" s="107" t="s">
        <v>146</v>
      </c>
      <c r="B44" s="130" t="s">
        <v>132</v>
      </c>
      <c r="C44" s="131" t="s">
        <v>598</v>
      </c>
      <c r="D44" s="113">
        <f>D45+D46+D47</f>
        <v>3522178.31</v>
      </c>
      <c r="E44" s="113">
        <f>E45+E47+E46</f>
        <v>3014004.11</v>
      </c>
      <c r="F44" s="113">
        <f t="shared" si="0"/>
        <v>508174.20000000019</v>
      </c>
    </row>
    <row r="45" spans="1:6" ht="24" customHeight="1" x14ac:dyDescent="0.25">
      <c r="A45" s="107" t="s">
        <v>148</v>
      </c>
      <c r="B45" s="130" t="s">
        <v>132</v>
      </c>
      <c r="C45" s="131" t="s">
        <v>600</v>
      </c>
      <c r="D45" s="115">
        <v>3000075.69</v>
      </c>
      <c r="E45" s="115">
        <v>2504253.0499999998</v>
      </c>
      <c r="F45" s="113">
        <f t="shared" si="0"/>
        <v>495822.64000000013</v>
      </c>
    </row>
    <row r="46" spans="1:6" ht="34.200000000000003" customHeight="1" x14ac:dyDescent="0.25">
      <c r="A46" s="107" t="s">
        <v>150</v>
      </c>
      <c r="B46" s="130" t="s">
        <v>132</v>
      </c>
      <c r="C46" s="131" t="s">
        <v>599</v>
      </c>
      <c r="D46" s="113">
        <v>76774.080000000002</v>
      </c>
      <c r="E46" s="113">
        <v>64422.52</v>
      </c>
      <c r="F46" s="113">
        <f t="shared" si="0"/>
        <v>12351.560000000005</v>
      </c>
    </row>
    <row r="47" spans="1:6" ht="44.4" customHeight="1" x14ac:dyDescent="0.25">
      <c r="A47" s="107" t="s">
        <v>152</v>
      </c>
      <c r="B47" s="130" t="s">
        <v>132</v>
      </c>
      <c r="C47" s="131" t="s">
        <v>601</v>
      </c>
      <c r="D47" s="113">
        <v>445328.54</v>
      </c>
      <c r="E47" s="113">
        <v>445328.54</v>
      </c>
      <c r="F47" s="113">
        <f t="shared" si="0"/>
        <v>0</v>
      </c>
    </row>
    <row r="48" spans="1:6" ht="45.6" customHeight="1" x14ac:dyDescent="0.25">
      <c r="A48" s="108" t="s">
        <v>178</v>
      </c>
      <c r="B48" s="120" t="s">
        <v>132</v>
      </c>
      <c r="C48" s="114" t="s">
        <v>604</v>
      </c>
      <c r="D48" s="97">
        <f>D50+D52</f>
        <v>50000</v>
      </c>
      <c r="E48" s="97">
        <f>E50+E52</f>
        <v>45000</v>
      </c>
      <c r="F48" s="97">
        <f t="shared" si="0"/>
        <v>5000</v>
      </c>
    </row>
    <row r="49" spans="1:6" ht="52.8" customHeight="1" x14ac:dyDescent="0.25">
      <c r="A49" s="107" t="s">
        <v>136</v>
      </c>
      <c r="B49" s="130" t="s">
        <v>132</v>
      </c>
      <c r="C49" s="131" t="s">
        <v>618</v>
      </c>
      <c r="D49" s="113">
        <f>D50</f>
        <v>5000</v>
      </c>
      <c r="E49" s="113">
        <v>0</v>
      </c>
      <c r="F49" s="113">
        <f t="shared" si="0"/>
        <v>5000</v>
      </c>
    </row>
    <row r="50" spans="1:6" ht="27" customHeight="1" x14ac:dyDescent="0.25">
      <c r="A50" s="107" t="s">
        <v>146</v>
      </c>
      <c r="B50" s="130" t="s">
        <v>132</v>
      </c>
      <c r="C50" s="131" t="s">
        <v>602</v>
      </c>
      <c r="D50" s="113">
        <f>D51</f>
        <v>5000</v>
      </c>
      <c r="E50" s="113">
        <v>0</v>
      </c>
      <c r="F50" s="113">
        <f t="shared" si="0"/>
        <v>5000</v>
      </c>
    </row>
    <row r="51" spans="1:6" ht="36.6" customHeight="1" x14ac:dyDescent="0.25">
      <c r="A51" s="107" t="s">
        <v>150</v>
      </c>
      <c r="B51" s="130" t="s">
        <v>132</v>
      </c>
      <c r="C51" s="131" t="s">
        <v>603</v>
      </c>
      <c r="D51" s="113">
        <v>5000</v>
      </c>
      <c r="E51" s="113">
        <v>0</v>
      </c>
      <c r="F51" s="113">
        <f t="shared" si="0"/>
        <v>5000</v>
      </c>
    </row>
    <row r="52" spans="1:6" ht="25.2" customHeight="1" x14ac:dyDescent="0.25">
      <c r="A52" s="107" t="s">
        <v>154</v>
      </c>
      <c r="B52" s="130" t="s">
        <v>132</v>
      </c>
      <c r="C52" s="131" t="s">
        <v>179</v>
      </c>
      <c r="D52" s="113">
        <f>D53</f>
        <v>45000</v>
      </c>
      <c r="E52" s="113">
        <f>E53</f>
        <v>45000</v>
      </c>
      <c r="F52" s="113">
        <f t="shared" si="0"/>
        <v>0</v>
      </c>
    </row>
    <row r="53" spans="1:6" ht="36" customHeight="1" x14ac:dyDescent="0.25">
      <c r="A53" s="107" t="s">
        <v>156</v>
      </c>
      <c r="B53" s="130" t="s">
        <v>132</v>
      </c>
      <c r="C53" s="131" t="s">
        <v>180</v>
      </c>
      <c r="D53" s="113">
        <f>D54</f>
        <v>45000</v>
      </c>
      <c r="E53" s="113">
        <f>E54</f>
        <v>45000</v>
      </c>
      <c r="F53" s="113">
        <f t="shared" si="0"/>
        <v>0</v>
      </c>
    </row>
    <row r="54" spans="1:6" ht="16.2" customHeight="1" x14ac:dyDescent="0.25">
      <c r="A54" s="107" t="s">
        <v>160</v>
      </c>
      <c r="B54" s="130" t="s">
        <v>132</v>
      </c>
      <c r="C54" s="131" t="s">
        <v>181</v>
      </c>
      <c r="D54" s="113">
        <v>45000</v>
      </c>
      <c r="E54" s="113">
        <v>45000</v>
      </c>
      <c r="F54" s="113">
        <f t="shared" si="0"/>
        <v>0</v>
      </c>
    </row>
    <row r="55" spans="1:6" ht="54" customHeight="1" x14ac:dyDescent="0.25">
      <c r="A55" s="108" t="s">
        <v>182</v>
      </c>
      <c r="B55" s="120" t="s">
        <v>132</v>
      </c>
      <c r="C55" s="114" t="s">
        <v>183</v>
      </c>
      <c r="D55" s="97">
        <f>D56+D61+D66</f>
        <v>70508240.190000013</v>
      </c>
      <c r="E55" s="97">
        <f>E56+E61+E66</f>
        <v>53859004.020000003</v>
      </c>
      <c r="F55" s="97">
        <f t="shared" si="0"/>
        <v>16649236.170000009</v>
      </c>
    </row>
    <row r="56" spans="1:6" ht="55.8" customHeight="1" x14ac:dyDescent="0.25">
      <c r="A56" s="107" t="s">
        <v>136</v>
      </c>
      <c r="B56" s="130" t="s">
        <v>132</v>
      </c>
      <c r="C56" s="131" t="s">
        <v>184</v>
      </c>
      <c r="D56" s="113">
        <f>D57</f>
        <v>59483933.5</v>
      </c>
      <c r="E56" s="113">
        <f t="shared" ref="E56" si="7">E57</f>
        <v>47154077.789999999</v>
      </c>
      <c r="F56" s="113">
        <f t="shared" si="0"/>
        <v>12329855.710000001</v>
      </c>
    </row>
    <row r="57" spans="1:6" ht="26.25" customHeight="1" x14ac:dyDescent="0.25">
      <c r="A57" s="107" t="s">
        <v>146</v>
      </c>
      <c r="B57" s="130" t="s">
        <v>132</v>
      </c>
      <c r="C57" s="131" t="s">
        <v>185</v>
      </c>
      <c r="D57" s="113">
        <f>D58+D59+D60</f>
        <v>59483933.5</v>
      </c>
      <c r="E57" s="113">
        <f t="shared" ref="E57" si="8">E58+E59+E60</f>
        <v>47154077.789999999</v>
      </c>
      <c r="F57" s="113">
        <f t="shared" si="0"/>
        <v>12329855.710000001</v>
      </c>
    </row>
    <row r="58" spans="1:6" ht="22.95" customHeight="1" x14ac:dyDescent="0.25">
      <c r="A58" s="107" t="s">
        <v>148</v>
      </c>
      <c r="B58" s="130" t="s">
        <v>132</v>
      </c>
      <c r="C58" s="131" t="s">
        <v>186</v>
      </c>
      <c r="D58" s="115">
        <v>49554509.609999999</v>
      </c>
      <c r="E58" s="115">
        <v>37733114.149999999</v>
      </c>
      <c r="F58" s="113">
        <f t="shared" si="0"/>
        <v>11821395.460000001</v>
      </c>
    </row>
    <row r="59" spans="1:6" ht="37.200000000000003" customHeight="1" x14ac:dyDescent="0.25">
      <c r="A59" s="107" t="s">
        <v>150</v>
      </c>
      <c r="B59" s="130" t="s">
        <v>132</v>
      </c>
      <c r="C59" s="131" t="s">
        <v>187</v>
      </c>
      <c r="D59" s="113">
        <v>656431.23</v>
      </c>
      <c r="E59" s="115">
        <v>582403.13</v>
      </c>
      <c r="F59" s="113">
        <f t="shared" si="0"/>
        <v>74028.099999999977</v>
      </c>
    </row>
    <row r="60" spans="1:6" ht="49.5" customHeight="1" x14ac:dyDescent="0.25">
      <c r="A60" s="107" t="s">
        <v>152</v>
      </c>
      <c r="B60" s="130" t="s">
        <v>132</v>
      </c>
      <c r="C60" s="131" t="s">
        <v>188</v>
      </c>
      <c r="D60" s="115">
        <v>9272992.6600000001</v>
      </c>
      <c r="E60" s="115">
        <v>8838560.5099999998</v>
      </c>
      <c r="F60" s="113">
        <f t="shared" si="0"/>
        <v>434432.15000000037</v>
      </c>
    </row>
    <row r="61" spans="1:6" ht="25.2" customHeight="1" x14ac:dyDescent="0.25">
      <c r="A61" s="107" t="s">
        <v>154</v>
      </c>
      <c r="B61" s="130" t="s">
        <v>132</v>
      </c>
      <c r="C61" s="131" t="s">
        <v>189</v>
      </c>
      <c r="D61" s="113">
        <f>D62</f>
        <v>9841250.1499999985</v>
      </c>
      <c r="E61" s="113">
        <f t="shared" ref="E61" si="9">E62</f>
        <v>5576557.7699999996</v>
      </c>
      <c r="F61" s="113">
        <f t="shared" si="0"/>
        <v>4264692.379999999</v>
      </c>
    </row>
    <row r="62" spans="1:6" ht="34.950000000000003" customHeight="1" x14ac:dyDescent="0.25">
      <c r="A62" s="107" t="s">
        <v>156</v>
      </c>
      <c r="B62" s="130" t="s">
        <v>132</v>
      </c>
      <c r="C62" s="131" t="s">
        <v>190</v>
      </c>
      <c r="D62" s="113">
        <f>D63+D64+D65</f>
        <v>9841250.1499999985</v>
      </c>
      <c r="E62" s="113">
        <f>E63+E64+E65</f>
        <v>5576557.7699999996</v>
      </c>
      <c r="F62" s="113">
        <f t="shared" si="0"/>
        <v>4264692.379999999</v>
      </c>
    </row>
    <row r="63" spans="1:6" ht="25.8" customHeight="1" x14ac:dyDescent="0.25">
      <c r="A63" s="107" t="s">
        <v>158</v>
      </c>
      <c r="B63" s="130" t="s">
        <v>132</v>
      </c>
      <c r="C63" s="131" t="s">
        <v>191</v>
      </c>
      <c r="D63" s="113">
        <v>2543248.12</v>
      </c>
      <c r="E63" s="115">
        <v>1623361.67</v>
      </c>
      <c r="F63" s="113">
        <f t="shared" si="0"/>
        <v>919886.45000000019</v>
      </c>
    </row>
    <row r="64" spans="1:6" ht="13.2" customHeight="1" x14ac:dyDescent="0.25">
      <c r="A64" s="107" t="s">
        <v>160</v>
      </c>
      <c r="B64" s="130" t="s">
        <v>132</v>
      </c>
      <c r="C64" s="131" t="s">
        <v>192</v>
      </c>
      <c r="D64" s="115">
        <v>3663669.32</v>
      </c>
      <c r="E64" s="115">
        <v>1668308.7</v>
      </c>
      <c r="F64" s="113">
        <f t="shared" si="0"/>
        <v>1995360.6199999999</v>
      </c>
    </row>
    <row r="65" spans="1:6" ht="15.6" customHeight="1" x14ac:dyDescent="0.25">
      <c r="A65" s="107" t="s">
        <v>736</v>
      </c>
      <c r="B65" s="130" t="s">
        <v>132</v>
      </c>
      <c r="C65" s="131" t="s">
        <v>732</v>
      </c>
      <c r="D65" s="115">
        <v>3634332.71</v>
      </c>
      <c r="E65" s="113">
        <v>2284887.4</v>
      </c>
      <c r="F65" s="113">
        <f t="shared" si="0"/>
        <v>1349445.31</v>
      </c>
    </row>
    <row r="66" spans="1:6" ht="16.2" customHeight="1" x14ac:dyDescent="0.25">
      <c r="A66" s="107" t="s">
        <v>162</v>
      </c>
      <c r="B66" s="130" t="s">
        <v>132</v>
      </c>
      <c r="C66" s="131" t="s">
        <v>193</v>
      </c>
      <c r="D66" s="113">
        <f>D67+D69</f>
        <v>1183056.54</v>
      </c>
      <c r="E66" s="113">
        <f t="shared" ref="E66" si="10">E67+E69</f>
        <v>1128368.46</v>
      </c>
      <c r="F66" s="113">
        <f t="shared" si="0"/>
        <v>54688.080000000075</v>
      </c>
    </row>
    <row r="67" spans="1:6" ht="14.4" customHeight="1" x14ac:dyDescent="0.25">
      <c r="A67" s="107" t="s">
        <v>164</v>
      </c>
      <c r="B67" s="130" t="s">
        <v>132</v>
      </c>
      <c r="C67" s="131" t="s">
        <v>194</v>
      </c>
      <c r="D67" s="113">
        <f>D68</f>
        <v>198525.31</v>
      </c>
      <c r="E67" s="113">
        <f t="shared" ref="E67" si="11">E68</f>
        <v>186991.02</v>
      </c>
      <c r="F67" s="113">
        <f t="shared" si="0"/>
        <v>11534.290000000008</v>
      </c>
    </row>
    <row r="68" spans="1:6" ht="39" customHeight="1" x14ac:dyDescent="0.25">
      <c r="A68" s="107" t="s">
        <v>166</v>
      </c>
      <c r="B68" s="130" t="s">
        <v>132</v>
      </c>
      <c r="C68" s="131" t="s">
        <v>195</v>
      </c>
      <c r="D68" s="115">
        <v>198525.31</v>
      </c>
      <c r="E68" s="115">
        <v>186991.02</v>
      </c>
      <c r="F68" s="113">
        <f t="shared" si="0"/>
        <v>11534.290000000008</v>
      </c>
    </row>
    <row r="69" spans="1:6" ht="15.6" customHeight="1" x14ac:dyDescent="0.25">
      <c r="A69" s="107" t="s">
        <v>168</v>
      </c>
      <c r="B69" s="130" t="s">
        <v>132</v>
      </c>
      <c r="C69" s="131" t="s">
        <v>196</v>
      </c>
      <c r="D69" s="113">
        <f>D70+D71+D72</f>
        <v>984531.23</v>
      </c>
      <c r="E69" s="113">
        <f>E70+E71+E72</f>
        <v>941377.44</v>
      </c>
      <c r="F69" s="113">
        <f t="shared" si="0"/>
        <v>43153.790000000037</v>
      </c>
    </row>
    <row r="70" spans="1:6" ht="24.6" customHeight="1" x14ac:dyDescent="0.25">
      <c r="A70" s="107" t="s">
        <v>170</v>
      </c>
      <c r="B70" s="130" t="s">
        <v>132</v>
      </c>
      <c r="C70" s="131" t="s">
        <v>197</v>
      </c>
      <c r="D70" s="113">
        <v>5438.3</v>
      </c>
      <c r="E70" s="113">
        <v>4303.5600000000004</v>
      </c>
      <c r="F70" s="113">
        <f t="shared" si="0"/>
        <v>1134.7399999999998</v>
      </c>
    </row>
    <row r="71" spans="1:6" ht="15" customHeight="1" x14ac:dyDescent="0.25">
      <c r="A71" s="107" t="s">
        <v>172</v>
      </c>
      <c r="B71" s="130" t="s">
        <v>132</v>
      </c>
      <c r="C71" s="131" t="s">
        <v>198</v>
      </c>
      <c r="D71" s="113">
        <v>25794.53</v>
      </c>
      <c r="E71" s="113">
        <v>19606.66</v>
      </c>
      <c r="F71" s="113">
        <f t="shared" si="0"/>
        <v>6187.869999999999</v>
      </c>
    </row>
    <row r="72" spans="1:6" ht="15.6" customHeight="1" x14ac:dyDescent="0.25">
      <c r="A72" s="107" t="s">
        <v>174</v>
      </c>
      <c r="B72" s="130" t="s">
        <v>132</v>
      </c>
      <c r="C72" s="131" t="s">
        <v>199</v>
      </c>
      <c r="D72" s="115">
        <v>953298.4</v>
      </c>
      <c r="E72" s="115">
        <v>917467.22</v>
      </c>
      <c r="F72" s="113">
        <f t="shared" si="0"/>
        <v>35831.180000000051</v>
      </c>
    </row>
    <row r="73" spans="1:6" ht="44.4" customHeight="1" x14ac:dyDescent="0.25">
      <c r="A73" s="108" t="s">
        <v>200</v>
      </c>
      <c r="B73" s="120" t="s">
        <v>132</v>
      </c>
      <c r="C73" s="114" t="s">
        <v>201</v>
      </c>
      <c r="D73" s="97">
        <f>D74+D79+D86+D83</f>
        <v>12502456.299999999</v>
      </c>
      <c r="E73" s="97">
        <f>E74+E79+E86+E83</f>
        <v>10565944.450000001</v>
      </c>
      <c r="F73" s="97">
        <f t="shared" si="0"/>
        <v>1936511.8499999978</v>
      </c>
    </row>
    <row r="74" spans="1:6" ht="55.2" customHeight="1" x14ac:dyDescent="0.25">
      <c r="A74" s="107" t="s">
        <v>136</v>
      </c>
      <c r="B74" s="130" t="s">
        <v>132</v>
      </c>
      <c r="C74" s="131" t="s">
        <v>202</v>
      </c>
      <c r="D74" s="113">
        <f>D75</f>
        <v>11770265.84</v>
      </c>
      <c r="E74" s="113">
        <f t="shared" ref="E74" si="12">E75</f>
        <v>9944063.3000000007</v>
      </c>
      <c r="F74" s="113">
        <f t="shared" si="0"/>
        <v>1826202.5399999991</v>
      </c>
    </row>
    <row r="75" spans="1:6" ht="23.4" customHeight="1" x14ac:dyDescent="0.25">
      <c r="A75" s="107" t="s">
        <v>146</v>
      </c>
      <c r="B75" s="130" t="s">
        <v>132</v>
      </c>
      <c r="C75" s="131" t="s">
        <v>203</v>
      </c>
      <c r="D75" s="113">
        <f>D76+D77+D78</f>
        <v>11770265.84</v>
      </c>
      <c r="E75" s="113">
        <f t="shared" ref="E75" si="13">E76+E77+E78</f>
        <v>9944063.3000000007</v>
      </c>
      <c r="F75" s="113">
        <f t="shared" si="0"/>
        <v>1826202.5399999991</v>
      </c>
    </row>
    <row r="76" spans="1:6" ht="25.5" customHeight="1" x14ac:dyDescent="0.25">
      <c r="A76" s="107" t="s">
        <v>148</v>
      </c>
      <c r="B76" s="130" t="s">
        <v>132</v>
      </c>
      <c r="C76" s="131" t="s">
        <v>204</v>
      </c>
      <c r="D76" s="115">
        <v>9465412.1999999993</v>
      </c>
      <c r="E76" s="118">
        <v>7642306.9900000002</v>
      </c>
      <c r="F76" s="113">
        <f t="shared" si="0"/>
        <v>1823105.209999999</v>
      </c>
    </row>
    <row r="77" spans="1:6" ht="32.4" customHeight="1" x14ac:dyDescent="0.25">
      <c r="A77" s="107" t="s">
        <v>150</v>
      </c>
      <c r="B77" s="130" t="s">
        <v>132</v>
      </c>
      <c r="C77" s="131" t="s">
        <v>205</v>
      </c>
      <c r="D77" s="113">
        <v>196285.02</v>
      </c>
      <c r="E77" s="113">
        <v>196285.02</v>
      </c>
      <c r="F77" s="113">
        <f t="shared" si="0"/>
        <v>0</v>
      </c>
    </row>
    <row r="78" spans="1:6" ht="44.4" customHeight="1" x14ac:dyDescent="0.25">
      <c r="A78" s="107" t="s">
        <v>152</v>
      </c>
      <c r="B78" s="130" t="s">
        <v>132</v>
      </c>
      <c r="C78" s="131" t="s">
        <v>206</v>
      </c>
      <c r="D78" s="113">
        <v>2108568.62</v>
      </c>
      <c r="E78" s="115">
        <v>2105471.29</v>
      </c>
      <c r="F78" s="113">
        <f t="shared" si="0"/>
        <v>3097.3300000000745</v>
      </c>
    </row>
    <row r="79" spans="1:6" ht="25.95" customHeight="1" x14ac:dyDescent="0.25">
      <c r="A79" s="107" t="s">
        <v>154</v>
      </c>
      <c r="B79" s="130" t="s">
        <v>132</v>
      </c>
      <c r="C79" s="131" t="s">
        <v>207</v>
      </c>
      <c r="D79" s="113">
        <f>D80</f>
        <v>261116.18</v>
      </c>
      <c r="E79" s="113">
        <f>E80</f>
        <v>154832.47</v>
      </c>
      <c r="F79" s="113">
        <f t="shared" si="0"/>
        <v>106283.70999999999</v>
      </c>
    </row>
    <row r="80" spans="1:6" ht="34.799999999999997" customHeight="1" x14ac:dyDescent="0.25">
      <c r="A80" s="107" t="s">
        <v>156</v>
      </c>
      <c r="B80" s="130" t="s">
        <v>132</v>
      </c>
      <c r="C80" s="131" t="s">
        <v>208</v>
      </c>
      <c r="D80" s="113">
        <f>D81+D82</f>
        <v>261116.18</v>
      </c>
      <c r="E80" s="113">
        <f>E81+E82</f>
        <v>154832.47</v>
      </c>
      <c r="F80" s="113">
        <f t="shared" si="0"/>
        <v>106283.70999999999</v>
      </c>
    </row>
    <row r="81" spans="1:6" ht="28.2" customHeight="1" x14ac:dyDescent="0.25">
      <c r="A81" s="107" t="s">
        <v>158</v>
      </c>
      <c r="B81" s="130" t="s">
        <v>132</v>
      </c>
      <c r="C81" s="131" t="s">
        <v>209</v>
      </c>
      <c r="D81" s="113">
        <v>190662.15</v>
      </c>
      <c r="E81" s="113">
        <v>122004.8</v>
      </c>
      <c r="F81" s="113">
        <f t="shared" si="0"/>
        <v>68657.349999999991</v>
      </c>
    </row>
    <row r="82" spans="1:6" ht="13.2" x14ac:dyDescent="0.25">
      <c r="A82" s="107" t="s">
        <v>160</v>
      </c>
      <c r="B82" s="130" t="s">
        <v>132</v>
      </c>
      <c r="C82" s="131" t="s">
        <v>210</v>
      </c>
      <c r="D82" s="113">
        <v>70454.03</v>
      </c>
      <c r="E82" s="113">
        <v>32827.67</v>
      </c>
      <c r="F82" s="113">
        <f t="shared" si="0"/>
        <v>37626.36</v>
      </c>
    </row>
    <row r="83" spans="1:6" ht="26.25" customHeight="1" x14ac:dyDescent="0.25">
      <c r="A83" s="122" t="s">
        <v>435</v>
      </c>
      <c r="B83" s="130" t="s">
        <v>132</v>
      </c>
      <c r="C83" s="131" t="s">
        <v>757</v>
      </c>
      <c r="D83" s="113">
        <f>D85</f>
        <v>464762.49</v>
      </c>
      <c r="E83" s="113">
        <f>E85</f>
        <v>464762.49</v>
      </c>
      <c r="F83" s="113">
        <f t="shared" si="0"/>
        <v>0</v>
      </c>
    </row>
    <row r="84" spans="1:6" ht="20.399999999999999" x14ac:dyDescent="0.25">
      <c r="A84" s="122" t="s">
        <v>441</v>
      </c>
      <c r="B84" s="130" t="s">
        <v>132</v>
      </c>
      <c r="C84" s="131" t="s">
        <v>758</v>
      </c>
      <c r="D84" s="113">
        <f>D85</f>
        <v>464762.49</v>
      </c>
      <c r="E84" s="113">
        <f>E85</f>
        <v>464762.49</v>
      </c>
      <c r="F84" s="113">
        <f t="shared" si="0"/>
        <v>0</v>
      </c>
    </row>
    <row r="85" spans="1:6" ht="33.6" customHeight="1" x14ac:dyDescent="0.25">
      <c r="A85" s="122" t="s">
        <v>443</v>
      </c>
      <c r="B85" s="130" t="s">
        <v>132</v>
      </c>
      <c r="C85" s="131" t="s">
        <v>756</v>
      </c>
      <c r="D85" s="137">
        <v>464762.49</v>
      </c>
      <c r="E85" s="137">
        <v>464762.49</v>
      </c>
      <c r="F85" s="113">
        <f t="shared" si="0"/>
        <v>0</v>
      </c>
    </row>
    <row r="86" spans="1:6" ht="13.95" customHeight="1" x14ac:dyDescent="0.25">
      <c r="A86" s="107" t="s">
        <v>162</v>
      </c>
      <c r="B86" s="130" t="s">
        <v>132</v>
      </c>
      <c r="C86" s="131" t="s">
        <v>211</v>
      </c>
      <c r="D86" s="113">
        <f>D87</f>
        <v>6311.79</v>
      </c>
      <c r="E86" s="113">
        <f>E87</f>
        <v>2286.19</v>
      </c>
      <c r="F86" s="113">
        <f t="shared" si="0"/>
        <v>4025.6</v>
      </c>
    </row>
    <row r="87" spans="1:6" ht="13.2" x14ac:dyDescent="0.25">
      <c r="A87" s="107" t="s">
        <v>168</v>
      </c>
      <c r="B87" s="130" t="s">
        <v>132</v>
      </c>
      <c r="C87" s="131" t="s">
        <v>212</v>
      </c>
      <c r="D87" s="113">
        <f>D88+D89+D90</f>
        <v>6311.79</v>
      </c>
      <c r="E87" s="113">
        <f t="shared" ref="E87" si="14">E88+E89+E90</f>
        <v>2286.19</v>
      </c>
      <c r="F87" s="113">
        <f t="shared" ref="F87:F160" si="15">D87-E87</f>
        <v>4025.6</v>
      </c>
    </row>
    <row r="88" spans="1:6" ht="22.2" customHeight="1" x14ac:dyDescent="0.25">
      <c r="A88" s="107" t="s">
        <v>170</v>
      </c>
      <c r="B88" s="130" t="s">
        <v>132</v>
      </c>
      <c r="C88" s="131" t="s">
        <v>213</v>
      </c>
      <c r="D88" s="113">
        <v>75</v>
      </c>
      <c r="E88" s="113">
        <v>0</v>
      </c>
      <c r="F88" s="113">
        <f t="shared" si="15"/>
        <v>75</v>
      </c>
    </row>
    <row r="89" spans="1:6" ht="13.2" x14ac:dyDescent="0.25">
      <c r="A89" s="107" t="s">
        <v>172</v>
      </c>
      <c r="B89" s="130" t="s">
        <v>132</v>
      </c>
      <c r="C89" s="131" t="s">
        <v>214</v>
      </c>
      <c r="D89" s="113">
        <v>1000</v>
      </c>
      <c r="E89" s="113">
        <v>0</v>
      </c>
      <c r="F89" s="113">
        <f t="shared" si="15"/>
        <v>1000</v>
      </c>
    </row>
    <row r="90" spans="1:6" ht="13.2" x14ac:dyDescent="0.25">
      <c r="A90" s="107" t="s">
        <v>174</v>
      </c>
      <c r="B90" s="130" t="s">
        <v>132</v>
      </c>
      <c r="C90" s="131" t="s">
        <v>619</v>
      </c>
      <c r="D90" s="113">
        <v>5236.79</v>
      </c>
      <c r="E90" s="113">
        <v>2286.19</v>
      </c>
      <c r="F90" s="113">
        <f t="shared" si="15"/>
        <v>2950.6</v>
      </c>
    </row>
    <row r="91" spans="1:6" ht="22.95" hidden="1" customHeight="1" x14ac:dyDescent="0.25">
      <c r="A91" s="108" t="s">
        <v>621</v>
      </c>
      <c r="B91" s="120" t="s">
        <v>132</v>
      </c>
      <c r="C91" s="114" t="s">
        <v>620</v>
      </c>
      <c r="D91" s="97">
        <v>0</v>
      </c>
      <c r="E91" s="97">
        <v>0</v>
      </c>
      <c r="F91" s="97">
        <f t="shared" si="15"/>
        <v>0</v>
      </c>
    </row>
    <row r="92" spans="1:6" ht="24" hidden="1" customHeight="1" x14ac:dyDescent="0.25">
      <c r="A92" s="107" t="s">
        <v>154</v>
      </c>
      <c r="B92" s="130" t="s">
        <v>132</v>
      </c>
      <c r="C92" s="131" t="s">
        <v>622</v>
      </c>
      <c r="D92" s="113">
        <v>0</v>
      </c>
      <c r="E92" s="113">
        <v>0</v>
      </c>
      <c r="F92" s="113">
        <f t="shared" si="15"/>
        <v>0</v>
      </c>
    </row>
    <row r="93" spans="1:6" ht="36.75" hidden="1" customHeight="1" x14ac:dyDescent="0.25">
      <c r="A93" s="107" t="s">
        <v>156</v>
      </c>
      <c r="B93" s="130" t="s">
        <v>132</v>
      </c>
      <c r="C93" s="131" t="s">
        <v>623</v>
      </c>
      <c r="D93" s="113">
        <v>0</v>
      </c>
      <c r="E93" s="113">
        <v>0</v>
      </c>
      <c r="F93" s="113">
        <f t="shared" si="15"/>
        <v>0</v>
      </c>
    </row>
    <row r="94" spans="1:6" ht="18" hidden="1" customHeight="1" x14ac:dyDescent="0.25">
      <c r="A94" s="107" t="s">
        <v>160</v>
      </c>
      <c r="B94" s="130" t="s">
        <v>132</v>
      </c>
      <c r="C94" s="131" t="s">
        <v>624</v>
      </c>
      <c r="D94" s="113">
        <v>0</v>
      </c>
      <c r="E94" s="113">
        <v>0</v>
      </c>
      <c r="F94" s="113">
        <f t="shared" si="15"/>
        <v>0</v>
      </c>
    </row>
    <row r="95" spans="1:6" ht="16.95" customHeight="1" x14ac:dyDescent="0.25">
      <c r="A95" s="108" t="s">
        <v>215</v>
      </c>
      <c r="B95" s="120" t="s">
        <v>132</v>
      </c>
      <c r="C95" s="114" t="s">
        <v>216</v>
      </c>
      <c r="D95" s="97">
        <f>D96</f>
        <v>571877.26</v>
      </c>
      <c r="E95" s="97">
        <v>0</v>
      </c>
      <c r="F95" s="97">
        <f t="shared" si="15"/>
        <v>571877.26</v>
      </c>
    </row>
    <row r="96" spans="1:6" ht="15" customHeight="1" x14ac:dyDescent="0.25">
      <c r="A96" s="107" t="s">
        <v>162</v>
      </c>
      <c r="B96" s="130" t="s">
        <v>132</v>
      </c>
      <c r="C96" s="131" t="s">
        <v>217</v>
      </c>
      <c r="D96" s="113">
        <f>D97</f>
        <v>571877.26</v>
      </c>
      <c r="E96" s="113">
        <v>0</v>
      </c>
      <c r="F96" s="113">
        <f t="shared" si="15"/>
        <v>571877.26</v>
      </c>
    </row>
    <row r="97" spans="1:10" ht="15.6" customHeight="1" x14ac:dyDescent="0.25">
      <c r="A97" s="107" t="s">
        <v>176</v>
      </c>
      <c r="B97" s="130" t="s">
        <v>132</v>
      </c>
      <c r="C97" s="131" t="s">
        <v>218</v>
      </c>
      <c r="D97" s="115">
        <v>571877.26</v>
      </c>
      <c r="E97" s="113">
        <v>0</v>
      </c>
      <c r="F97" s="113">
        <f t="shared" si="15"/>
        <v>571877.26</v>
      </c>
    </row>
    <row r="98" spans="1:10" ht="15" customHeight="1" x14ac:dyDescent="0.25">
      <c r="A98" s="108" t="s">
        <v>219</v>
      </c>
      <c r="B98" s="120" t="s">
        <v>132</v>
      </c>
      <c r="C98" s="114" t="s">
        <v>220</v>
      </c>
      <c r="D98" s="97">
        <f>D99+D104+D108+D110</f>
        <v>25996509.890000001</v>
      </c>
      <c r="E98" s="97">
        <f>E99+E104+E108+E110</f>
        <v>20007816.600000001</v>
      </c>
      <c r="F98" s="97">
        <f t="shared" si="15"/>
        <v>5988693.2899999991</v>
      </c>
    </row>
    <row r="99" spans="1:10" ht="51.6" customHeight="1" x14ac:dyDescent="0.25">
      <c r="A99" s="107" t="s">
        <v>136</v>
      </c>
      <c r="B99" s="130" t="s">
        <v>132</v>
      </c>
      <c r="C99" s="131" t="s">
        <v>605</v>
      </c>
      <c r="D99" s="113">
        <f>D100</f>
        <v>18372670.359999999</v>
      </c>
      <c r="E99" s="113">
        <f t="shared" ref="E99" si="16">E100</f>
        <v>15084518.57</v>
      </c>
      <c r="F99" s="113">
        <f t="shared" si="15"/>
        <v>3288151.7899999991</v>
      </c>
    </row>
    <row r="100" spans="1:10" ht="23.4" customHeight="1" x14ac:dyDescent="0.25">
      <c r="A100" s="107" t="s">
        <v>138</v>
      </c>
      <c r="B100" s="130" t="s">
        <v>132</v>
      </c>
      <c r="C100" s="131" t="s">
        <v>606</v>
      </c>
      <c r="D100" s="113">
        <f>D101+D102+D103</f>
        <v>18372670.359999999</v>
      </c>
      <c r="E100" s="113">
        <f>E101+E102+E103</f>
        <v>15084518.57</v>
      </c>
      <c r="F100" s="113">
        <f t="shared" si="15"/>
        <v>3288151.7899999991</v>
      </c>
      <c r="J100" s="22" t="s">
        <v>677</v>
      </c>
    </row>
    <row r="101" spans="1:10" ht="14.4" customHeight="1" x14ac:dyDescent="0.25">
      <c r="A101" s="107" t="s">
        <v>140</v>
      </c>
      <c r="B101" s="130" t="s">
        <v>132</v>
      </c>
      <c r="C101" s="131" t="s">
        <v>607</v>
      </c>
      <c r="D101" s="115">
        <v>14380466.52</v>
      </c>
      <c r="E101" s="115">
        <v>11542846.73</v>
      </c>
      <c r="F101" s="113">
        <f t="shared" si="15"/>
        <v>2837619.7899999991</v>
      </c>
    </row>
    <row r="102" spans="1:10" ht="26.25" customHeight="1" x14ac:dyDescent="0.25">
      <c r="A102" s="107" t="s">
        <v>142</v>
      </c>
      <c r="B102" s="130" t="s">
        <v>132</v>
      </c>
      <c r="C102" s="131" t="s">
        <v>608</v>
      </c>
      <c r="D102" s="113">
        <v>489125</v>
      </c>
      <c r="E102" s="113">
        <v>448593</v>
      </c>
      <c r="F102" s="113">
        <f t="shared" si="15"/>
        <v>40532</v>
      </c>
    </row>
    <row r="103" spans="1:10" ht="47.25" customHeight="1" x14ac:dyDescent="0.25">
      <c r="A103" s="107" t="s">
        <v>144</v>
      </c>
      <c r="B103" s="130" t="s">
        <v>132</v>
      </c>
      <c r="C103" s="131" t="s">
        <v>609</v>
      </c>
      <c r="D103" s="113">
        <v>3503078.84</v>
      </c>
      <c r="E103" s="113">
        <v>3093078.84</v>
      </c>
      <c r="F103" s="113">
        <f t="shared" si="15"/>
        <v>410000</v>
      </c>
    </row>
    <row r="104" spans="1:10" ht="24.6" customHeight="1" x14ac:dyDescent="0.25">
      <c r="A104" s="107" t="s">
        <v>154</v>
      </c>
      <c r="B104" s="130" t="s">
        <v>132</v>
      </c>
      <c r="C104" s="131" t="s">
        <v>221</v>
      </c>
      <c r="D104" s="113">
        <f>D105</f>
        <v>7446287.7800000003</v>
      </c>
      <c r="E104" s="113">
        <f>E105</f>
        <v>4773868.5500000007</v>
      </c>
      <c r="F104" s="113">
        <f t="shared" si="15"/>
        <v>2672419.2299999995</v>
      </c>
    </row>
    <row r="105" spans="1:10" ht="35.4" customHeight="1" x14ac:dyDescent="0.25">
      <c r="A105" s="107" t="s">
        <v>156</v>
      </c>
      <c r="B105" s="130" t="s">
        <v>132</v>
      </c>
      <c r="C105" s="131" t="s">
        <v>222</v>
      </c>
      <c r="D105" s="113">
        <f>D106+D107</f>
        <v>7446287.7800000003</v>
      </c>
      <c r="E105" s="113">
        <f>E106+E107</f>
        <v>4773868.5500000007</v>
      </c>
      <c r="F105" s="113">
        <f t="shared" si="15"/>
        <v>2672419.2299999995</v>
      </c>
    </row>
    <row r="106" spans="1:10" ht="24" customHeight="1" x14ac:dyDescent="0.25">
      <c r="A106" s="107" t="s">
        <v>158</v>
      </c>
      <c r="B106" s="130" t="s">
        <v>132</v>
      </c>
      <c r="C106" s="131" t="s">
        <v>610</v>
      </c>
      <c r="D106" s="113">
        <v>238570</v>
      </c>
      <c r="E106" s="115">
        <v>176510.4</v>
      </c>
      <c r="F106" s="113">
        <f t="shared" si="15"/>
        <v>62059.600000000006</v>
      </c>
    </row>
    <row r="107" spans="1:10" ht="15.6" customHeight="1" x14ac:dyDescent="0.25">
      <c r="A107" s="107" t="s">
        <v>160</v>
      </c>
      <c r="B107" s="130" t="s">
        <v>132</v>
      </c>
      <c r="C107" s="131" t="s">
        <v>223</v>
      </c>
      <c r="D107" s="115">
        <v>7207717.7800000003</v>
      </c>
      <c r="E107" s="115">
        <v>4597358.1500000004</v>
      </c>
      <c r="F107" s="113">
        <f t="shared" si="15"/>
        <v>2610359.63</v>
      </c>
    </row>
    <row r="108" spans="1:10" ht="26.4" customHeight="1" x14ac:dyDescent="0.25">
      <c r="A108" s="107" t="s">
        <v>435</v>
      </c>
      <c r="B108" s="130" t="s">
        <v>132</v>
      </c>
      <c r="C108" s="131" t="s">
        <v>612</v>
      </c>
      <c r="D108" s="113">
        <f>D109</f>
        <v>47105</v>
      </c>
      <c r="E108" s="113">
        <f>E109</f>
        <v>47105</v>
      </c>
      <c r="F108" s="113">
        <f t="shared" si="15"/>
        <v>0</v>
      </c>
    </row>
    <row r="109" spans="1:10" ht="13.2" x14ac:dyDescent="0.25">
      <c r="A109" s="107" t="s">
        <v>447</v>
      </c>
      <c r="B109" s="130" t="s">
        <v>132</v>
      </c>
      <c r="C109" s="131" t="s">
        <v>611</v>
      </c>
      <c r="D109" s="113">
        <v>47105</v>
      </c>
      <c r="E109" s="113">
        <v>47105</v>
      </c>
      <c r="F109" s="113">
        <f t="shared" si="15"/>
        <v>0</v>
      </c>
    </row>
    <row r="110" spans="1:10" ht="15.6" customHeight="1" x14ac:dyDescent="0.25">
      <c r="A110" s="107" t="s">
        <v>162</v>
      </c>
      <c r="B110" s="130" t="s">
        <v>132</v>
      </c>
      <c r="C110" s="131" t="s">
        <v>613</v>
      </c>
      <c r="D110" s="113">
        <f>D111</f>
        <v>130446.75</v>
      </c>
      <c r="E110" s="113">
        <f>E111</f>
        <v>102324.48</v>
      </c>
      <c r="F110" s="113">
        <f t="shared" si="15"/>
        <v>28122.270000000004</v>
      </c>
    </row>
    <row r="111" spans="1:10" ht="15.6" customHeight="1" x14ac:dyDescent="0.25">
      <c r="A111" s="107" t="s">
        <v>168</v>
      </c>
      <c r="B111" s="130" t="s">
        <v>132</v>
      </c>
      <c r="C111" s="131" t="s">
        <v>614</v>
      </c>
      <c r="D111" s="113">
        <f>D112+D113+D114</f>
        <v>130446.75</v>
      </c>
      <c r="E111" s="113">
        <f>E112+E113+E114</f>
        <v>102324.48</v>
      </c>
      <c r="F111" s="113">
        <f t="shared" si="15"/>
        <v>28122.270000000004</v>
      </c>
    </row>
    <row r="112" spans="1:10" ht="23.4" customHeight="1" x14ac:dyDescent="0.25">
      <c r="A112" s="107" t="s">
        <v>170</v>
      </c>
      <c r="B112" s="130" t="s">
        <v>132</v>
      </c>
      <c r="C112" s="131" t="s">
        <v>615</v>
      </c>
      <c r="D112" s="113">
        <v>2939</v>
      </c>
      <c r="E112" s="113">
        <v>1917</v>
      </c>
      <c r="F112" s="113">
        <f t="shared" si="15"/>
        <v>1022</v>
      </c>
    </row>
    <row r="113" spans="1:6" ht="15" customHeight="1" x14ac:dyDescent="0.25">
      <c r="A113" s="107" t="s">
        <v>172</v>
      </c>
      <c r="B113" s="130" t="s">
        <v>132</v>
      </c>
      <c r="C113" s="131" t="s">
        <v>616</v>
      </c>
      <c r="D113" s="113">
        <v>109172.65</v>
      </c>
      <c r="E113" s="115">
        <v>87924</v>
      </c>
      <c r="F113" s="113">
        <f t="shared" si="15"/>
        <v>21248.649999999994</v>
      </c>
    </row>
    <row r="114" spans="1:6" ht="16.2" customHeight="1" x14ac:dyDescent="0.25">
      <c r="A114" s="107" t="s">
        <v>174</v>
      </c>
      <c r="B114" s="130" t="s">
        <v>132</v>
      </c>
      <c r="C114" s="131" t="s">
        <v>731</v>
      </c>
      <c r="D114" s="113">
        <v>18335.099999999999</v>
      </c>
      <c r="E114" s="113">
        <v>12483.48</v>
      </c>
      <c r="F114" s="113">
        <f t="shared" si="15"/>
        <v>5851.619999999999</v>
      </c>
    </row>
    <row r="115" spans="1:6" ht="24" customHeight="1" x14ac:dyDescent="0.25">
      <c r="A115" s="108" t="s">
        <v>224</v>
      </c>
      <c r="B115" s="120" t="s">
        <v>132</v>
      </c>
      <c r="C115" s="114" t="s">
        <v>225</v>
      </c>
      <c r="D115" s="97">
        <f>D123+D138+D131</f>
        <v>1550054.2400000002</v>
      </c>
      <c r="E115" s="97">
        <f>E123+E138+E131</f>
        <v>1280330.6200000001</v>
      </c>
      <c r="F115" s="97">
        <f t="shared" si="15"/>
        <v>269723.62000000011</v>
      </c>
    </row>
    <row r="116" spans="1:6" ht="52.8" customHeight="1" x14ac:dyDescent="0.25">
      <c r="A116" s="107" t="s">
        <v>136</v>
      </c>
      <c r="B116" s="130" t="s">
        <v>132</v>
      </c>
      <c r="C116" s="131" t="s">
        <v>226</v>
      </c>
      <c r="D116" s="113">
        <f>D117</f>
        <v>167125</v>
      </c>
      <c r="E116" s="113">
        <f>E117</f>
        <v>0</v>
      </c>
      <c r="F116" s="113">
        <f t="shared" si="15"/>
        <v>167125</v>
      </c>
    </row>
    <row r="117" spans="1:6" ht="29.25" customHeight="1" x14ac:dyDescent="0.25">
      <c r="A117" s="107" t="s">
        <v>146</v>
      </c>
      <c r="B117" s="130" t="s">
        <v>132</v>
      </c>
      <c r="C117" s="131" t="s">
        <v>227</v>
      </c>
      <c r="D117" s="113">
        <f>D125+D140+D133</f>
        <v>167125</v>
      </c>
      <c r="E117" s="113">
        <f>E125</f>
        <v>0</v>
      </c>
      <c r="F117" s="113">
        <f t="shared" si="15"/>
        <v>167125</v>
      </c>
    </row>
    <row r="118" spans="1:6" ht="34.200000000000003" customHeight="1" x14ac:dyDescent="0.25">
      <c r="A118" s="107" t="s">
        <v>150</v>
      </c>
      <c r="B118" s="130" t="s">
        <v>132</v>
      </c>
      <c r="C118" s="131" t="s">
        <v>228</v>
      </c>
      <c r="D118" s="113">
        <f>D126</f>
        <v>17125</v>
      </c>
      <c r="E118" s="113">
        <f>E126</f>
        <v>0</v>
      </c>
      <c r="F118" s="113">
        <f t="shared" si="15"/>
        <v>17125</v>
      </c>
    </row>
    <row r="119" spans="1:6" ht="55.2" customHeight="1" x14ac:dyDescent="0.25">
      <c r="A119" s="107" t="s">
        <v>229</v>
      </c>
      <c r="B119" s="130" t="s">
        <v>132</v>
      </c>
      <c r="C119" s="131" t="s">
        <v>230</v>
      </c>
      <c r="D119" s="113">
        <f>D127+D141+D134</f>
        <v>150000</v>
      </c>
      <c r="E119" s="113">
        <v>0</v>
      </c>
      <c r="F119" s="113">
        <f t="shared" si="15"/>
        <v>150000</v>
      </c>
    </row>
    <row r="120" spans="1:6" ht="25.8" customHeight="1" x14ac:dyDescent="0.25">
      <c r="A120" s="107" t="s">
        <v>154</v>
      </c>
      <c r="B120" s="130" t="s">
        <v>132</v>
      </c>
      <c r="C120" s="131" t="s">
        <v>231</v>
      </c>
      <c r="D120" s="113">
        <f>D121</f>
        <v>1382929.2400000002</v>
      </c>
      <c r="E120" s="113">
        <f>E121</f>
        <v>1197330.6199999999</v>
      </c>
      <c r="F120" s="113">
        <f t="shared" si="15"/>
        <v>185598.62000000034</v>
      </c>
    </row>
    <row r="121" spans="1:6" ht="33" customHeight="1" x14ac:dyDescent="0.25">
      <c r="A121" s="107" t="s">
        <v>156</v>
      </c>
      <c r="B121" s="130" t="s">
        <v>132</v>
      </c>
      <c r="C121" s="131" t="s">
        <v>232</v>
      </c>
      <c r="D121" s="113">
        <f>D122</f>
        <v>1382929.2400000002</v>
      </c>
      <c r="E121" s="113">
        <f>E122</f>
        <v>1197330.6199999999</v>
      </c>
      <c r="F121" s="113">
        <f t="shared" si="15"/>
        <v>185598.62000000034</v>
      </c>
    </row>
    <row r="122" spans="1:6" ht="18" customHeight="1" x14ac:dyDescent="0.25">
      <c r="A122" s="107" t="s">
        <v>160</v>
      </c>
      <c r="B122" s="130" t="s">
        <v>132</v>
      </c>
      <c r="C122" s="131" t="s">
        <v>233</v>
      </c>
      <c r="D122" s="113">
        <f>D130+D137+D144</f>
        <v>1382929.2400000002</v>
      </c>
      <c r="E122" s="113">
        <f>E130+E137+E144</f>
        <v>1197330.6199999999</v>
      </c>
      <c r="F122" s="113">
        <f t="shared" si="15"/>
        <v>185598.62000000034</v>
      </c>
    </row>
    <row r="123" spans="1:6" ht="33" customHeight="1" x14ac:dyDescent="0.25">
      <c r="A123" s="108" t="s">
        <v>234</v>
      </c>
      <c r="B123" s="120" t="s">
        <v>132</v>
      </c>
      <c r="C123" s="114" t="s">
        <v>235</v>
      </c>
      <c r="D123" s="97">
        <f>D124+D128</f>
        <v>212044.32</v>
      </c>
      <c r="E123" s="97">
        <f>E124+E128</f>
        <v>169509.32</v>
      </c>
      <c r="F123" s="97">
        <f t="shared" si="15"/>
        <v>42535</v>
      </c>
    </row>
    <row r="124" spans="1:6" ht="53.4" customHeight="1" x14ac:dyDescent="0.25">
      <c r="A124" s="107" t="s">
        <v>136</v>
      </c>
      <c r="B124" s="130" t="s">
        <v>132</v>
      </c>
      <c r="C124" s="131" t="s">
        <v>236</v>
      </c>
      <c r="D124" s="113">
        <f>D125</f>
        <v>17125</v>
      </c>
      <c r="E124" s="113">
        <f>E125</f>
        <v>0</v>
      </c>
      <c r="F124" s="113">
        <f t="shared" si="15"/>
        <v>17125</v>
      </c>
    </row>
    <row r="125" spans="1:6" ht="27" customHeight="1" x14ac:dyDescent="0.25">
      <c r="A125" s="107" t="s">
        <v>146</v>
      </c>
      <c r="B125" s="130" t="s">
        <v>132</v>
      </c>
      <c r="C125" s="131" t="s">
        <v>237</v>
      </c>
      <c r="D125" s="113">
        <f>D126+D127</f>
        <v>17125</v>
      </c>
      <c r="E125" s="113">
        <f>E126</f>
        <v>0</v>
      </c>
      <c r="F125" s="113">
        <f t="shared" si="15"/>
        <v>17125</v>
      </c>
    </row>
    <row r="126" spans="1:6" ht="37.5" customHeight="1" x14ac:dyDescent="0.25">
      <c r="A126" s="107" t="s">
        <v>150</v>
      </c>
      <c r="B126" s="130" t="s">
        <v>132</v>
      </c>
      <c r="C126" s="131" t="s">
        <v>238</v>
      </c>
      <c r="D126" s="113">
        <v>17125</v>
      </c>
      <c r="E126" s="113">
        <v>0</v>
      </c>
      <c r="F126" s="113">
        <f t="shared" si="15"/>
        <v>17125</v>
      </c>
    </row>
    <row r="127" spans="1:6" ht="53.4" hidden="1" customHeight="1" x14ac:dyDescent="0.25">
      <c r="A127" s="107" t="s">
        <v>229</v>
      </c>
      <c r="B127" s="130" t="s">
        <v>132</v>
      </c>
      <c r="C127" s="131" t="s">
        <v>239</v>
      </c>
      <c r="D127" s="113">
        <v>0</v>
      </c>
      <c r="E127" s="113">
        <v>0</v>
      </c>
      <c r="F127" s="113">
        <f t="shared" si="15"/>
        <v>0</v>
      </c>
    </row>
    <row r="128" spans="1:6" ht="25.8" customHeight="1" x14ac:dyDescent="0.25">
      <c r="A128" s="107" t="s">
        <v>154</v>
      </c>
      <c r="B128" s="130" t="s">
        <v>132</v>
      </c>
      <c r="C128" s="131" t="s">
        <v>240</v>
      </c>
      <c r="D128" s="113">
        <f>D129</f>
        <v>194919.32</v>
      </c>
      <c r="E128" s="113">
        <f>E129</f>
        <v>169509.32</v>
      </c>
      <c r="F128" s="113">
        <f t="shared" si="15"/>
        <v>25410</v>
      </c>
    </row>
    <row r="129" spans="1:6" ht="34.200000000000003" customHeight="1" x14ac:dyDescent="0.25">
      <c r="A129" s="107" t="s">
        <v>156</v>
      </c>
      <c r="B129" s="130" t="s">
        <v>132</v>
      </c>
      <c r="C129" s="131" t="s">
        <v>241</v>
      </c>
      <c r="D129" s="113">
        <f>D130</f>
        <v>194919.32</v>
      </c>
      <c r="E129" s="113">
        <f>E130</f>
        <v>169509.32</v>
      </c>
      <c r="F129" s="113">
        <f t="shared" si="15"/>
        <v>25410</v>
      </c>
    </row>
    <row r="130" spans="1:6" ht="14.4" customHeight="1" x14ac:dyDescent="0.25">
      <c r="A130" s="107" t="s">
        <v>160</v>
      </c>
      <c r="B130" s="130" t="s">
        <v>132</v>
      </c>
      <c r="C130" s="131" t="s">
        <v>242</v>
      </c>
      <c r="D130" s="115">
        <v>194919.32</v>
      </c>
      <c r="E130" s="113">
        <v>169509.32</v>
      </c>
      <c r="F130" s="113">
        <f t="shared" si="15"/>
        <v>25410</v>
      </c>
    </row>
    <row r="131" spans="1:6" ht="42.6" customHeight="1" x14ac:dyDescent="0.25">
      <c r="A131" s="108" t="s">
        <v>737</v>
      </c>
      <c r="B131" s="120" t="s">
        <v>132</v>
      </c>
      <c r="C131" s="114" t="s">
        <v>730</v>
      </c>
      <c r="D131" s="97">
        <f>D132+D135</f>
        <v>1126455.83</v>
      </c>
      <c r="E131" s="97">
        <f>E132+E135</f>
        <v>1003634.1</v>
      </c>
      <c r="F131" s="97">
        <f t="shared" si="15"/>
        <v>122821.7300000001</v>
      </c>
    </row>
    <row r="132" spans="1:6" ht="53.4" customHeight="1" x14ac:dyDescent="0.25">
      <c r="A132" s="107" t="s">
        <v>136</v>
      </c>
      <c r="B132" s="130" t="s">
        <v>132</v>
      </c>
      <c r="C132" s="131" t="s">
        <v>729</v>
      </c>
      <c r="D132" s="113">
        <f>D133</f>
        <v>30000</v>
      </c>
      <c r="E132" s="113">
        <f>E133</f>
        <v>23000</v>
      </c>
      <c r="F132" s="113">
        <f t="shared" si="15"/>
        <v>7000</v>
      </c>
    </row>
    <row r="133" spans="1:6" ht="23.4" customHeight="1" x14ac:dyDescent="0.25">
      <c r="A133" s="107" t="s">
        <v>146</v>
      </c>
      <c r="B133" s="130" t="s">
        <v>132</v>
      </c>
      <c r="C133" s="131" t="s">
        <v>728</v>
      </c>
      <c r="D133" s="113">
        <f>D134</f>
        <v>30000</v>
      </c>
      <c r="E133" s="113">
        <f>E134</f>
        <v>23000</v>
      </c>
      <c r="F133" s="113">
        <f t="shared" si="15"/>
        <v>7000</v>
      </c>
    </row>
    <row r="134" spans="1:6" ht="54.6" customHeight="1" x14ac:dyDescent="0.25">
      <c r="A134" s="107" t="s">
        <v>229</v>
      </c>
      <c r="B134" s="130" t="s">
        <v>132</v>
      </c>
      <c r="C134" s="131" t="s">
        <v>727</v>
      </c>
      <c r="D134" s="113">
        <v>30000</v>
      </c>
      <c r="E134" s="113">
        <v>23000</v>
      </c>
      <c r="F134" s="113">
        <f>D134-E134</f>
        <v>7000</v>
      </c>
    </row>
    <row r="135" spans="1:6" ht="26.4" customHeight="1" x14ac:dyDescent="0.25">
      <c r="A135" s="107" t="s">
        <v>154</v>
      </c>
      <c r="B135" s="130" t="s">
        <v>132</v>
      </c>
      <c r="C135" s="131" t="s">
        <v>726</v>
      </c>
      <c r="D135" s="113">
        <f>D136</f>
        <v>1096455.83</v>
      </c>
      <c r="E135" s="113">
        <f>E136</f>
        <v>980634.1</v>
      </c>
      <c r="F135" s="113">
        <f t="shared" ref="F135:F137" si="17">D135-E135</f>
        <v>115821.7300000001</v>
      </c>
    </row>
    <row r="136" spans="1:6" ht="33" customHeight="1" x14ac:dyDescent="0.25">
      <c r="A136" s="107" t="s">
        <v>156</v>
      </c>
      <c r="B136" s="130" t="s">
        <v>132</v>
      </c>
      <c r="C136" s="131" t="s">
        <v>725</v>
      </c>
      <c r="D136" s="113">
        <f>D137</f>
        <v>1096455.83</v>
      </c>
      <c r="E136" s="113">
        <f>E137</f>
        <v>980634.1</v>
      </c>
      <c r="F136" s="113">
        <f t="shared" si="17"/>
        <v>115821.7300000001</v>
      </c>
    </row>
    <row r="137" spans="1:6" ht="16.2" customHeight="1" x14ac:dyDescent="0.25">
      <c r="A137" s="107" t="s">
        <v>160</v>
      </c>
      <c r="B137" s="130" t="s">
        <v>132</v>
      </c>
      <c r="C137" s="131" t="s">
        <v>724</v>
      </c>
      <c r="D137" s="113">
        <v>1096455.83</v>
      </c>
      <c r="E137" s="113">
        <v>980634.1</v>
      </c>
      <c r="F137" s="113">
        <f t="shared" si="17"/>
        <v>115821.7300000001</v>
      </c>
    </row>
    <row r="138" spans="1:6" ht="36.6" customHeight="1" x14ac:dyDescent="0.25">
      <c r="A138" s="108" t="s">
        <v>243</v>
      </c>
      <c r="B138" s="120" t="s">
        <v>132</v>
      </c>
      <c r="C138" s="114" t="s">
        <v>244</v>
      </c>
      <c r="D138" s="97">
        <f>D139+D142</f>
        <v>211554.09</v>
      </c>
      <c r="E138" s="97">
        <f>E139+E142</f>
        <v>107187.2</v>
      </c>
      <c r="F138" s="97">
        <f t="shared" si="15"/>
        <v>104366.89</v>
      </c>
    </row>
    <row r="139" spans="1:6" ht="52.8" customHeight="1" x14ac:dyDescent="0.25">
      <c r="A139" s="107" t="s">
        <v>136</v>
      </c>
      <c r="B139" s="130" t="s">
        <v>132</v>
      </c>
      <c r="C139" s="131" t="s">
        <v>245</v>
      </c>
      <c r="D139" s="113">
        <f>D140</f>
        <v>120000</v>
      </c>
      <c r="E139" s="113">
        <f>E140</f>
        <v>60000</v>
      </c>
      <c r="F139" s="113">
        <f t="shared" si="15"/>
        <v>60000</v>
      </c>
    </row>
    <row r="140" spans="1:6" ht="25.2" customHeight="1" x14ac:dyDescent="0.25">
      <c r="A140" s="107" t="s">
        <v>146</v>
      </c>
      <c r="B140" s="130" t="s">
        <v>132</v>
      </c>
      <c r="C140" s="131" t="s">
        <v>246</v>
      </c>
      <c r="D140" s="113">
        <f>D141</f>
        <v>120000</v>
      </c>
      <c r="E140" s="113">
        <f>E141</f>
        <v>60000</v>
      </c>
      <c r="F140" s="113">
        <f t="shared" si="15"/>
        <v>60000</v>
      </c>
    </row>
    <row r="141" spans="1:6" ht="52.2" customHeight="1" x14ac:dyDescent="0.25">
      <c r="A141" s="107" t="s">
        <v>229</v>
      </c>
      <c r="B141" s="130" t="s">
        <v>132</v>
      </c>
      <c r="C141" s="131" t="s">
        <v>247</v>
      </c>
      <c r="D141" s="113">
        <v>120000</v>
      </c>
      <c r="E141" s="113">
        <v>60000</v>
      </c>
      <c r="F141" s="113">
        <f t="shared" si="15"/>
        <v>60000</v>
      </c>
    </row>
    <row r="142" spans="1:6" ht="24.6" customHeight="1" x14ac:dyDescent="0.25">
      <c r="A142" s="107" t="s">
        <v>154</v>
      </c>
      <c r="B142" s="130" t="s">
        <v>132</v>
      </c>
      <c r="C142" s="131" t="s">
        <v>726</v>
      </c>
      <c r="D142" s="113">
        <f>D143</f>
        <v>91554.09</v>
      </c>
      <c r="E142" s="113">
        <f>E143</f>
        <v>47187.199999999997</v>
      </c>
      <c r="F142" s="113">
        <f t="shared" si="15"/>
        <v>44366.89</v>
      </c>
    </row>
    <row r="143" spans="1:6" ht="34.799999999999997" customHeight="1" x14ac:dyDescent="0.25">
      <c r="A143" s="107" t="s">
        <v>156</v>
      </c>
      <c r="B143" s="130" t="s">
        <v>132</v>
      </c>
      <c r="C143" s="131" t="s">
        <v>725</v>
      </c>
      <c r="D143" s="113">
        <f>D144</f>
        <v>91554.09</v>
      </c>
      <c r="E143" s="113">
        <f>E144</f>
        <v>47187.199999999997</v>
      </c>
      <c r="F143" s="113">
        <f t="shared" si="15"/>
        <v>44366.89</v>
      </c>
    </row>
    <row r="144" spans="1:6" ht="14.25" customHeight="1" x14ac:dyDescent="0.25">
      <c r="A144" s="107" t="s">
        <v>160</v>
      </c>
      <c r="B144" s="130" t="s">
        <v>132</v>
      </c>
      <c r="C144" s="131" t="s">
        <v>724</v>
      </c>
      <c r="D144" s="113">
        <v>91554.09</v>
      </c>
      <c r="E144" s="113">
        <v>47187.199999999997</v>
      </c>
      <c r="F144" s="113">
        <f t="shared" si="15"/>
        <v>44366.89</v>
      </c>
    </row>
    <row r="145" spans="1:7" ht="13.2" x14ac:dyDescent="0.25">
      <c r="A145" s="108" t="s">
        <v>248</v>
      </c>
      <c r="B145" s="120" t="s">
        <v>132</v>
      </c>
      <c r="C145" s="114" t="s">
        <v>249</v>
      </c>
      <c r="D145" s="97">
        <f>D146+D150+D153</f>
        <v>16802747.010000002</v>
      </c>
      <c r="E145" s="97">
        <f>E146+E150+E153</f>
        <v>14220972.300000001</v>
      </c>
      <c r="F145" s="97">
        <f t="shared" si="15"/>
        <v>2581774.7100000009</v>
      </c>
    </row>
    <row r="146" spans="1:7" ht="25.2" customHeight="1" x14ac:dyDescent="0.25">
      <c r="A146" s="107" t="s">
        <v>154</v>
      </c>
      <c r="B146" s="130" t="s">
        <v>132</v>
      </c>
      <c r="C146" s="131" t="s">
        <v>250</v>
      </c>
      <c r="D146" s="113">
        <f t="shared" ref="D146:E148" si="18">D162+D166+D170</f>
        <v>16455047.010000002</v>
      </c>
      <c r="E146" s="113">
        <f t="shared" si="18"/>
        <v>14070172.300000001</v>
      </c>
      <c r="F146" s="113">
        <f t="shared" si="15"/>
        <v>2384874.7100000009</v>
      </c>
    </row>
    <row r="147" spans="1:7" ht="33" customHeight="1" x14ac:dyDescent="0.25">
      <c r="A147" s="107" t="s">
        <v>156</v>
      </c>
      <c r="B147" s="130" t="s">
        <v>132</v>
      </c>
      <c r="C147" s="131" t="s">
        <v>251</v>
      </c>
      <c r="D147" s="113">
        <f t="shared" si="18"/>
        <v>16455047.010000002</v>
      </c>
      <c r="E147" s="113">
        <f t="shared" si="18"/>
        <v>14070172.300000001</v>
      </c>
      <c r="F147" s="113">
        <f t="shared" si="15"/>
        <v>2384874.7100000009</v>
      </c>
    </row>
    <row r="148" spans="1:7" ht="16.2" customHeight="1" x14ac:dyDescent="0.25">
      <c r="A148" s="107" t="s">
        <v>160</v>
      </c>
      <c r="B148" s="130" t="s">
        <v>132</v>
      </c>
      <c r="C148" s="131" t="s">
        <v>252</v>
      </c>
      <c r="D148" s="113">
        <f t="shared" si="18"/>
        <v>16455047.010000002</v>
      </c>
      <c r="E148" s="113">
        <f t="shared" si="18"/>
        <v>14070172.300000001</v>
      </c>
      <c r="F148" s="113">
        <f t="shared" si="15"/>
        <v>2384874.7100000009</v>
      </c>
    </row>
    <row r="149" spans="1:7" ht="44.4" hidden="1" customHeight="1" x14ac:dyDescent="0.25">
      <c r="A149" s="107" t="s">
        <v>253</v>
      </c>
      <c r="B149" s="130" t="s">
        <v>132</v>
      </c>
      <c r="C149" s="131" t="s">
        <v>254</v>
      </c>
      <c r="D149" s="113">
        <f>D173</f>
        <v>0</v>
      </c>
      <c r="E149" s="113">
        <f>E173</f>
        <v>0</v>
      </c>
      <c r="F149" s="113">
        <f t="shared" si="15"/>
        <v>0</v>
      </c>
    </row>
    <row r="150" spans="1:7" ht="43.5" hidden="1" customHeight="1" x14ac:dyDescent="0.25">
      <c r="A150" s="107" t="s">
        <v>255</v>
      </c>
      <c r="B150" s="130" t="s">
        <v>132</v>
      </c>
      <c r="C150" s="131" t="s">
        <v>256</v>
      </c>
      <c r="D150" s="113">
        <v>0</v>
      </c>
      <c r="E150" s="113">
        <v>0</v>
      </c>
      <c r="F150" s="113">
        <f t="shared" si="15"/>
        <v>0</v>
      </c>
    </row>
    <row r="151" spans="1:7" ht="16.95" hidden="1" customHeight="1" x14ac:dyDescent="0.25">
      <c r="A151" s="107" t="s">
        <v>257</v>
      </c>
      <c r="B151" s="130" t="s">
        <v>132</v>
      </c>
      <c r="C151" s="131" t="s">
        <v>258</v>
      </c>
      <c r="D151" s="113">
        <f>D152</f>
        <v>0</v>
      </c>
      <c r="E151" s="113">
        <v>0</v>
      </c>
      <c r="F151" s="113">
        <f t="shared" si="15"/>
        <v>0</v>
      </c>
    </row>
    <row r="152" spans="1:7" ht="27" hidden="1" customHeight="1" x14ac:dyDescent="0.25">
      <c r="A152" s="107" t="s">
        <v>259</v>
      </c>
      <c r="B152" s="130" t="s">
        <v>132</v>
      </c>
      <c r="C152" s="131" t="s">
        <v>260</v>
      </c>
      <c r="D152" s="113">
        <f>D176</f>
        <v>0</v>
      </c>
      <c r="E152" s="113">
        <v>0</v>
      </c>
      <c r="F152" s="113">
        <f t="shared" si="15"/>
        <v>0</v>
      </c>
    </row>
    <row r="153" spans="1:7" ht="18.600000000000001" customHeight="1" x14ac:dyDescent="0.25">
      <c r="A153" s="107" t="s">
        <v>162</v>
      </c>
      <c r="B153" s="130" t="s">
        <v>132</v>
      </c>
      <c r="C153" s="131" t="s">
        <v>261</v>
      </c>
      <c r="D153" s="113">
        <f>D154</f>
        <v>347700</v>
      </c>
      <c r="E153" s="113">
        <f>E154</f>
        <v>150800</v>
      </c>
      <c r="F153" s="113">
        <f t="shared" si="15"/>
        <v>196900</v>
      </c>
    </row>
    <row r="154" spans="1:7" ht="42" customHeight="1" x14ac:dyDescent="0.25">
      <c r="A154" s="107" t="s">
        <v>262</v>
      </c>
      <c r="B154" s="130" t="s">
        <v>132</v>
      </c>
      <c r="C154" s="131" t="s">
        <v>263</v>
      </c>
      <c r="D154" s="113">
        <f>D159+D178</f>
        <v>347700</v>
      </c>
      <c r="E154" s="113">
        <f>E159+E178</f>
        <v>150800</v>
      </c>
      <c r="F154" s="113">
        <f t="shared" si="15"/>
        <v>196900</v>
      </c>
    </row>
    <row r="155" spans="1:7" ht="55.2" customHeight="1" x14ac:dyDescent="0.25">
      <c r="A155" s="107" t="s">
        <v>264</v>
      </c>
      <c r="B155" s="130" t="s">
        <v>132</v>
      </c>
      <c r="C155" s="131" t="s">
        <v>265</v>
      </c>
      <c r="D155" s="113">
        <f>D179</f>
        <v>192000</v>
      </c>
      <c r="E155" s="113">
        <f>E179</f>
        <v>30400</v>
      </c>
      <c r="F155" s="113">
        <f t="shared" si="15"/>
        <v>161600</v>
      </c>
      <c r="G155" s="21"/>
    </row>
    <row r="156" spans="1:7" ht="53.4" customHeight="1" x14ac:dyDescent="0.25">
      <c r="A156" s="107" t="s">
        <v>266</v>
      </c>
      <c r="B156" s="130" t="s">
        <v>132</v>
      </c>
      <c r="C156" s="131" t="s">
        <v>267</v>
      </c>
      <c r="D156" s="113">
        <f>D160</f>
        <v>155700</v>
      </c>
      <c r="E156" s="113">
        <f>E160</f>
        <v>120400</v>
      </c>
      <c r="F156" s="113">
        <f t="shared" si="15"/>
        <v>35300</v>
      </c>
    </row>
    <row r="157" spans="1:7" ht="13.2" x14ac:dyDescent="0.25">
      <c r="A157" s="108" t="s">
        <v>268</v>
      </c>
      <c r="B157" s="120" t="s">
        <v>132</v>
      </c>
      <c r="C157" s="114" t="s">
        <v>269</v>
      </c>
      <c r="D157" s="97">
        <f t="shared" ref="D157:E159" si="19">D158</f>
        <v>155700</v>
      </c>
      <c r="E157" s="97">
        <f t="shared" si="19"/>
        <v>120400</v>
      </c>
      <c r="F157" s="97">
        <f t="shared" si="15"/>
        <v>35300</v>
      </c>
    </row>
    <row r="158" spans="1:7" ht="19.95" customHeight="1" x14ac:dyDescent="0.25">
      <c r="A158" s="107" t="s">
        <v>162</v>
      </c>
      <c r="B158" s="130" t="s">
        <v>132</v>
      </c>
      <c r="C158" s="131" t="s">
        <v>270</v>
      </c>
      <c r="D158" s="113">
        <f t="shared" si="19"/>
        <v>155700</v>
      </c>
      <c r="E158" s="113">
        <f t="shared" si="19"/>
        <v>120400</v>
      </c>
      <c r="F158" s="113">
        <f t="shared" si="15"/>
        <v>35300</v>
      </c>
    </row>
    <row r="159" spans="1:7" ht="43.8" customHeight="1" x14ac:dyDescent="0.25">
      <c r="A159" s="107" t="s">
        <v>262</v>
      </c>
      <c r="B159" s="130" t="s">
        <v>132</v>
      </c>
      <c r="C159" s="131" t="s">
        <v>271</v>
      </c>
      <c r="D159" s="113">
        <f t="shared" si="19"/>
        <v>155700</v>
      </c>
      <c r="E159" s="113">
        <f t="shared" si="19"/>
        <v>120400</v>
      </c>
      <c r="F159" s="113">
        <f t="shared" si="15"/>
        <v>35300</v>
      </c>
    </row>
    <row r="160" spans="1:7" ht="51" customHeight="1" x14ac:dyDescent="0.25">
      <c r="A160" s="107" t="s">
        <v>266</v>
      </c>
      <c r="B160" s="130" t="s">
        <v>132</v>
      </c>
      <c r="C160" s="131" t="s">
        <v>272</v>
      </c>
      <c r="D160" s="113">
        <v>155700</v>
      </c>
      <c r="E160" s="113">
        <v>120400</v>
      </c>
      <c r="F160" s="113">
        <f t="shared" si="15"/>
        <v>35300</v>
      </c>
    </row>
    <row r="161" spans="1:6" ht="19.2" customHeight="1" x14ac:dyDescent="0.25">
      <c r="A161" s="108" t="s">
        <v>273</v>
      </c>
      <c r="B161" s="120" t="s">
        <v>132</v>
      </c>
      <c r="C161" s="114" t="s">
        <v>274</v>
      </c>
      <c r="D161" s="97">
        <f t="shared" ref="D161:E163" si="20">D162</f>
        <v>4124259.14</v>
      </c>
      <c r="E161" s="97">
        <f t="shared" si="20"/>
        <v>3732380.57</v>
      </c>
      <c r="F161" s="97">
        <f t="shared" ref="F161:F230" si="21">D161-E161</f>
        <v>391878.5700000003</v>
      </c>
    </row>
    <row r="162" spans="1:6" ht="23.4" customHeight="1" x14ac:dyDescent="0.25">
      <c r="A162" s="107" t="s">
        <v>154</v>
      </c>
      <c r="B162" s="130" t="s">
        <v>132</v>
      </c>
      <c r="C162" s="131" t="s">
        <v>275</v>
      </c>
      <c r="D162" s="113">
        <f t="shared" si="20"/>
        <v>4124259.14</v>
      </c>
      <c r="E162" s="113">
        <f t="shared" si="20"/>
        <v>3732380.57</v>
      </c>
      <c r="F162" s="113">
        <f t="shared" si="21"/>
        <v>391878.5700000003</v>
      </c>
    </row>
    <row r="163" spans="1:6" ht="33" customHeight="1" x14ac:dyDescent="0.25">
      <c r="A163" s="107" t="s">
        <v>156</v>
      </c>
      <c r="B163" s="130" t="s">
        <v>132</v>
      </c>
      <c r="C163" s="131" t="s">
        <v>276</v>
      </c>
      <c r="D163" s="113">
        <f t="shared" si="20"/>
        <v>4124259.14</v>
      </c>
      <c r="E163" s="113">
        <f t="shared" si="20"/>
        <v>3732380.57</v>
      </c>
      <c r="F163" s="113">
        <f t="shared" si="21"/>
        <v>391878.5700000003</v>
      </c>
    </row>
    <row r="164" spans="1:6" ht="14.4" customHeight="1" x14ac:dyDescent="0.25">
      <c r="A164" s="107" t="s">
        <v>160</v>
      </c>
      <c r="B164" s="130" t="s">
        <v>132</v>
      </c>
      <c r="C164" s="131" t="s">
        <v>277</v>
      </c>
      <c r="D164" s="113">
        <v>4124259.14</v>
      </c>
      <c r="E164" s="113">
        <v>3732380.57</v>
      </c>
      <c r="F164" s="113">
        <f t="shared" si="21"/>
        <v>391878.5700000003</v>
      </c>
    </row>
    <row r="165" spans="1:6" ht="14.4" customHeight="1" x14ac:dyDescent="0.25">
      <c r="A165" s="108" t="s">
        <v>278</v>
      </c>
      <c r="B165" s="120" t="s">
        <v>132</v>
      </c>
      <c r="C165" s="114" t="s">
        <v>279</v>
      </c>
      <c r="D165" s="97">
        <f t="shared" ref="D165:E167" si="22">D166</f>
        <v>9967085.9900000002</v>
      </c>
      <c r="E165" s="97">
        <f t="shared" si="22"/>
        <v>9176143.4700000007</v>
      </c>
      <c r="F165" s="97">
        <f t="shared" si="21"/>
        <v>790942.51999999955</v>
      </c>
    </row>
    <row r="166" spans="1:6" ht="24" customHeight="1" x14ac:dyDescent="0.25">
      <c r="A166" s="107" t="s">
        <v>154</v>
      </c>
      <c r="B166" s="130" t="s">
        <v>132</v>
      </c>
      <c r="C166" s="131" t="s">
        <v>280</v>
      </c>
      <c r="D166" s="113">
        <f t="shared" si="22"/>
        <v>9967085.9900000002</v>
      </c>
      <c r="E166" s="113">
        <f t="shared" si="22"/>
        <v>9176143.4700000007</v>
      </c>
      <c r="F166" s="113">
        <f t="shared" si="21"/>
        <v>790942.51999999955</v>
      </c>
    </row>
    <row r="167" spans="1:6" ht="31.8" customHeight="1" x14ac:dyDescent="0.25">
      <c r="A167" s="107" t="s">
        <v>156</v>
      </c>
      <c r="B167" s="130" t="s">
        <v>132</v>
      </c>
      <c r="C167" s="131" t="s">
        <v>281</v>
      </c>
      <c r="D167" s="113">
        <f t="shared" si="22"/>
        <v>9967085.9900000002</v>
      </c>
      <c r="E167" s="113">
        <f t="shared" si="22"/>
        <v>9176143.4700000007</v>
      </c>
      <c r="F167" s="113">
        <f t="shared" si="21"/>
        <v>790942.51999999955</v>
      </c>
    </row>
    <row r="168" spans="1:6" ht="15.6" customHeight="1" x14ac:dyDescent="0.25">
      <c r="A168" s="107" t="s">
        <v>160</v>
      </c>
      <c r="B168" s="130" t="s">
        <v>132</v>
      </c>
      <c r="C168" s="131" t="s">
        <v>282</v>
      </c>
      <c r="D168" s="113">
        <v>9967085.9900000002</v>
      </c>
      <c r="E168" s="115">
        <v>9176143.4700000007</v>
      </c>
      <c r="F168" s="113">
        <f t="shared" si="21"/>
        <v>790942.51999999955</v>
      </c>
    </row>
    <row r="169" spans="1:6" ht="22.95" customHeight="1" x14ac:dyDescent="0.25">
      <c r="A169" s="108" t="s">
        <v>283</v>
      </c>
      <c r="B169" s="120" t="s">
        <v>132</v>
      </c>
      <c r="C169" s="114" t="s">
        <v>284</v>
      </c>
      <c r="D169" s="97">
        <f>D170+D177</f>
        <v>2555701.88</v>
      </c>
      <c r="E169" s="97">
        <f>E170+E174+E177</f>
        <v>1192048.26</v>
      </c>
      <c r="F169" s="97">
        <f t="shared" si="21"/>
        <v>1363653.6199999999</v>
      </c>
    </row>
    <row r="170" spans="1:6" ht="25.2" customHeight="1" x14ac:dyDescent="0.25">
      <c r="A170" s="107" t="s">
        <v>154</v>
      </c>
      <c r="B170" s="130" t="s">
        <v>132</v>
      </c>
      <c r="C170" s="131" t="s">
        <v>285</v>
      </c>
      <c r="D170" s="113">
        <f>D171</f>
        <v>2363701.88</v>
      </c>
      <c r="E170" s="113">
        <f>E171</f>
        <v>1161648.26</v>
      </c>
      <c r="F170" s="113">
        <f t="shared" si="21"/>
        <v>1202053.6199999999</v>
      </c>
    </row>
    <row r="171" spans="1:6" ht="35.4" customHeight="1" x14ac:dyDescent="0.25">
      <c r="A171" s="107" t="s">
        <v>156</v>
      </c>
      <c r="B171" s="130" t="s">
        <v>132</v>
      </c>
      <c r="C171" s="131" t="s">
        <v>286</v>
      </c>
      <c r="D171" s="113">
        <f>D172+D173</f>
        <v>2363701.88</v>
      </c>
      <c r="E171" s="113">
        <f>E172</f>
        <v>1161648.26</v>
      </c>
      <c r="F171" s="113">
        <f t="shared" si="21"/>
        <v>1202053.6199999999</v>
      </c>
    </row>
    <row r="172" spans="1:6" ht="19.2" customHeight="1" x14ac:dyDescent="0.25">
      <c r="A172" s="107" t="s">
        <v>160</v>
      </c>
      <c r="B172" s="130" t="s">
        <v>132</v>
      </c>
      <c r="C172" s="131" t="s">
        <v>617</v>
      </c>
      <c r="D172" s="113">
        <v>2363701.88</v>
      </c>
      <c r="E172" s="113">
        <v>1161648.26</v>
      </c>
      <c r="F172" s="113">
        <f t="shared" si="21"/>
        <v>1202053.6199999999</v>
      </c>
    </row>
    <row r="173" spans="1:6" ht="43.2" hidden="1" customHeight="1" x14ac:dyDescent="0.25">
      <c r="A173" s="107" t="s">
        <v>253</v>
      </c>
      <c r="B173" s="130" t="s">
        <v>132</v>
      </c>
      <c r="C173" s="131" t="s">
        <v>287</v>
      </c>
      <c r="D173" s="113">
        <v>0</v>
      </c>
      <c r="E173" s="113">
        <v>0</v>
      </c>
      <c r="F173" s="113">
        <f t="shared" si="21"/>
        <v>0</v>
      </c>
    </row>
    <row r="174" spans="1:6" ht="37.5" hidden="1" customHeight="1" x14ac:dyDescent="0.25">
      <c r="A174" s="107" t="s">
        <v>255</v>
      </c>
      <c r="B174" s="130" t="s">
        <v>132</v>
      </c>
      <c r="C174" s="131" t="s">
        <v>288</v>
      </c>
      <c r="D174" s="113">
        <f>D175</f>
        <v>0</v>
      </c>
      <c r="E174" s="113">
        <v>0</v>
      </c>
      <c r="F174" s="113">
        <f t="shared" si="21"/>
        <v>0</v>
      </c>
    </row>
    <row r="175" spans="1:6" ht="14.4" hidden="1" customHeight="1" x14ac:dyDescent="0.25">
      <c r="A175" s="107" t="s">
        <v>257</v>
      </c>
      <c r="B175" s="130" t="s">
        <v>132</v>
      </c>
      <c r="C175" s="131" t="s">
        <v>289</v>
      </c>
      <c r="D175" s="113">
        <f>D176</f>
        <v>0</v>
      </c>
      <c r="E175" s="113">
        <v>0</v>
      </c>
      <c r="F175" s="113">
        <f t="shared" si="21"/>
        <v>0</v>
      </c>
    </row>
    <row r="176" spans="1:6" ht="22.95" hidden="1" customHeight="1" x14ac:dyDescent="0.25">
      <c r="A176" s="107" t="s">
        <v>259</v>
      </c>
      <c r="B176" s="130" t="s">
        <v>132</v>
      </c>
      <c r="C176" s="131" t="s">
        <v>290</v>
      </c>
      <c r="D176" s="113">
        <v>0</v>
      </c>
      <c r="E176" s="113">
        <v>0</v>
      </c>
      <c r="F176" s="113">
        <f t="shared" si="21"/>
        <v>0</v>
      </c>
    </row>
    <row r="177" spans="1:6" ht="18.600000000000001" customHeight="1" x14ac:dyDescent="0.25">
      <c r="A177" s="107" t="s">
        <v>162</v>
      </c>
      <c r="B177" s="130" t="s">
        <v>132</v>
      </c>
      <c r="C177" s="131" t="s">
        <v>291</v>
      </c>
      <c r="D177" s="113">
        <f>D178</f>
        <v>192000</v>
      </c>
      <c r="E177" s="113">
        <f>E178</f>
        <v>30400</v>
      </c>
      <c r="F177" s="113">
        <f t="shared" si="21"/>
        <v>161600</v>
      </c>
    </row>
    <row r="178" spans="1:6" ht="42" customHeight="1" x14ac:dyDescent="0.25">
      <c r="A178" s="107" t="s">
        <v>262</v>
      </c>
      <c r="B178" s="130" t="s">
        <v>132</v>
      </c>
      <c r="C178" s="131" t="s">
        <v>292</v>
      </c>
      <c r="D178" s="113">
        <f>D179</f>
        <v>192000</v>
      </c>
      <c r="E178" s="113">
        <f>E179</f>
        <v>30400</v>
      </c>
      <c r="F178" s="113">
        <f t="shared" si="21"/>
        <v>161600</v>
      </c>
    </row>
    <row r="179" spans="1:6" ht="53.4" customHeight="1" x14ac:dyDescent="0.25">
      <c r="A179" s="107" t="s">
        <v>264</v>
      </c>
      <c r="B179" s="130" t="s">
        <v>132</v>
      </c>
      <c r="C179" s="131" t="s">
        <v>293</v>
      </c>
      <c r="D179" s="113">
        <v>192000</v>
      </c>
      <c r="E179" s="113">
        <v>30400</v>
      </c>
      <c r="F179" s="113">
        <f t="shared" si="21"/>
        <v>161600</v>
      </c>
    </row>
    <row r="180" spans="1:6" ht="22.95" customHeight="1" x14ac:dyDescent="0.25">
      <c r="A180" s="108" t="s">
        <v>294</v>
      </c>
      <c r="B180" s="120" t="s">
        <v>132</v>
      </c>
      <c r="C180" s="114" t="s">
        <v>295</v>
      </c>
      <c r="D180" s="97">
        <f>D192+D196+D204+D209</f>
        <v>89436734.189999998</v>
      </c>
      <c r="E180" s="97">
        <f t="shared" ref="E180" si="23">E192+E196+E204+E209</f>
        <v>66924572.530000001</v>
      </c>
      <c r="F180" s="97">
        <f t="shared" si="21"/>
        <v>22512161.659999996</v>
      </c>
    </row>
    <row r="181" spans="1:6" ht="24" customHeight="1" x14ac:dyDescent="0.25">
      <c r="A181" s="107" t="s">
        <v>154</v>
      </c>
      <c r="B181" s="130" t="s">
        <v>132</v>
      </c>
      <c r="C181" s="131" t="s">
        <v>296</v>
      </c>
      <c r="D181" s="113">
        <f>D193+D197+D205</f>
        <v>57894885.079999998</v>
      </c>
      <c r="E181" s="113">
        <f>E193+E197+E205</f>
        <v>40776149.469999999</v>
      </c>
      <c r="F181" s="113">
        <f t="shared" si="21"/>
        <v>17118735.609999999</v>
      </c>
    </row>
    <row r="182" spans="1:6" ht="33" customHeight="1" x14ac:dyDescent="0.25">
      <c r="A182" s="107" t="s">
        <v>156</v>
      </c>
      <c r="B182" s="130" t="s">
        <v>132</v>
      </c>
      <c r="C182" s="131" t="s">
        <v>297</v>
      </c>
      <c r="D182" s="113">
        <f>D183+D184</f>
        <v>57894885.080000006</v>
      </c>
      <c r="E182" s="113">
        <f>E183+E184</f>
        <v>20009586.34</v>
      </c>
      <c r="F182" s="113">
        <f t="shared" si="21"/>
        <v>37885298.74000001</v>
      </c>
    </row>
    <row r="183" spans="1:6" ht="13.2" customHeight="1" x14ac:dyDescent="0.25">
      <c r="A183" s="107" t="s">
        <v>160</v>
      </c>
      <c r="B183" s="130" t="s">
        <v>132</v>
      </c>
      <c r="C183" s="131" t="s">
        <v>298</v>
      </c>
      <c r="D183" s="113">
        <f>D195+D199+D207</f>
        <v>36476071.480000004</v>
      </c>
      <c r="E183" s="113">
        <f>E195</f>
        <v>6120000.2800000003</v>
      </c>
      <c r="F183" s="113">
        <f t="shared" si="21"/>
        <v>30356071.200000003</v>
      </c>
    </row>
    <row r="184" spans="1:6" ht="15.6" customHeight="1" x14ac:dyDescent="0.25">
      <c r="A184" s="107" t="s">
        <v>736</v>
      </c>
      <c r="B184" s="130" t="s">
        <v>132</v>
      </c>
      <c r="C184" s="131" t="s">
        <v>734</v>
      </c>
      <c r="D184" s="113">
        <f>D200+D208</f>
        <v>21418813.600000001</v>
      </c>
      <c r="E184" s="113">
        <f>E200+E208</f>
        <v>13889586.060000001</v>
      </c>
      <c r="F184" s="113">
        <f>F200+F208</f>
        <v>7529227.540000001</v>
      </c>
    </row>
    <row r="185" spans="1:6" ht="38.25" hidden="1" customHeight="1" x14ac:dyDescent="0.25">
      <c r="A185" s="107" t="s">
        <v>299</v>
      </c>
      <c r="B185" s="130" t="s">
        <v>132</v>
      </c>
      <c r="C185" s="131" t="s">
        <v>300</v>
      </c>
      <c r="D185" s="113">
        <f>D201</f>
        <v>0</v>
      </c>
      <c r="E185" s="113">
        <v>0</v>
      </c>
      <c r="F185" s="113">
        <f t="shared" si="21"/>
        <v>0</v>
      </c>
    </row>
    <row r="186" spans="1:6" ht="17.25" hidden="1" customHeight="1" x14ac:dyDescent="0.25">
      <c r="A186" s="107" t="s">
        <v>301</v>
      </c>
      <c r="B186" s="130" t="s">
        <v>132</v>
      </c>
      <c r="C186" s="131" t="s">
        <v>302</v>
      </c>
      <c r="D186" s="113">
        <f>D187</f>
        <v>0</v>
      </c>
      <c r="E186" s="113">
        <v>0</v>
      </c>
      <c r="F186" s="113">
        <f t="shared" si="21"/>
        <v>0</v>
      </c>
    </row>
    <row r="187" spans="1:6" ht="38.25" hidden="1" customHeight="1" x14ac:dyDescent="0.25">
      <c r="A187" s="107" t="s">
        <v>303</v>
      </c>
      <c r="B187" s="130" t="s">
        <v>132</v>
      </c>
      <c r="C187" s="131" t="s">
        <v>304</v>
      </c>
      <c r="D187" s="113">
        <f>D203</f>
        <v>0</v>
      </c>
      <c r="E187" s="113">
        <v>0</v>
      </c>
      <c r="F187" s="113">
        <f t="shared" si="21"/>
        <v>0</v>
      </c>
    </row>
    <row r="188" spans="1:6" ht="34.950000000000003" customHeight="1" x14ac:dyDescent="0.25">
      <c r="A188" s="107" t="s">
        <v>255</v>
      </c>
      <c r="B188" s="130" t="s">
        <v>132</v>
      </c>
      <c r="C188" s="131" t="s">
        <v>305</v>
      </c>
      <c r="D188" s="113">
        <f>D189</f>
        <v>31541849.109999999</v>
      </c>
      <c r="E188" s="113">
        <f t="shared" ref="E188" si="24">E189</f>
        <v>26148423.059999999</v>
      </c>
      <c r="F188" s="113">
        <f t="shared" si="21"/>
        <v>5393426.0500000007</v>
      </c>
    </row>
    <row r="189" spans="1:6" ht="13.95" customHeight="1" x14ac:dyDescent="0.25">
      <c r="A189" s="107" t="s">
        <v>257</v>
      </c>
      <c r="B189" s="130" t="s">
        <v>132</v>
      </c>
      <c r="C189" s="131" t="s">
        <v>306</v>
      </c>
      <c r="D189" s="113">
        <f>D190+D191</f>
        <v>31541849.109999999</v>
      </c>
      <c r="E189" s="113">
        <f t="shared" ref="E189" si="25">E190+E191</f>
        <v>26148423.059999999</v>
      </c>
      <c r="F189" s="113">
        <f t="shared" si="21"/>
        <v>5393426.0500000007</v>
      </c>
    </row>
    <row r="190" spans="1:6" ht="58.95" customHeight="1" x14ac:dyDescent="0.25">
      <c r="A190" s="107" t="s">
        <v>307</v>
      </c>
      <c r="B190" s="130" t="s">
        <v>132</v>
      </c>
      <c r="C190" s="131" t="s">
        <v>308</v>
      </c>
      <c r="D190" s="113">
        <f>D212</f>
        <v>30116383.530000001</v>
      </c>
      <c r="E190" s="113">
        <f t="shared" ref="E190" si="26">E212</f>
        <v>25166834.609999999</v>
      </c>
      <c r="F190" s="113">
        <f t="shared" si="21"/>
        <v>4949548.9200000018</v>
      </c>
    </row>
    <row r="191" spans="1:6" ht="23.4" customHeight="1" x14ac:dyDescent="0.25">
      <c r="A191" s="107" t="s">
        <v>259</v>
      </c>
      <c r="B191" s="130" t="s">
        <v>132</v>
      </c>
      <c r="C191" s="131" t="s">
        <v>309</v>
      </c>
      <c r="D191" s="113">
        <f>D213</f>
        <v>1425465.58</v>
      </c>
      <c r="E191" s="113">
        <f t="shared" ref="E191" si="27">E213</f>
        <v>981588.45</v>
      </c>
      <c r="F191" s="113">
        <f t="shared" si="21"/>
        <v>443877.13000000012</v>
      </c>
    </row>
    <row r="192" spans="1:6" ht="16.2" customHeight="1" x14ac:dyDescent="0.25">
      <c r="A192" s="108" t="s">
        <v>310</v>
      </c>
      <c r="B192" s="120" t="s">
        <v>132</v>
      </c>
      <c r="C192" s="114" t="s">
        <v>311</v>
      </c>
      <c r="D192" s="97">
        <f t="shared" ref="D192:E194" si="28">D193</f>
        <v>8840017.3300000001</v>
      </c>
      <c r="E192" s="97">
        <f t="shared" si="28"/>
        <v>6120000.2800000003</v>
      </c>
      <c r="F192" s="97">
        <f t="shared" si="21"/>
        <v>2720017.05</v>
      </c>
    </row>
    <row r="193" spans="1:6" ht="25.2" customHeight="1" x14ac:dyDescent="0.25">
      <c r="A193" s="107" t="s">
        <v>154</v>
      </c>
      <c r="B193" s="130" t="s">
        <v>132</v>
      </c>
      <c r="C193" s="131" t="s">
        <v>312</v>
      </c>
      <c r="D193" s="113">
        <f t="shared" si="28"/>
        <v>8840017.3300000001</v>
      </c>
      <c r="E193" s="113">
        <f t="shared" si="28"/>
        <v>6120000.2800000003</v>
      </c>
      <c r="F193" s="113">
        <f t="shared" si="21"/>
        <v>2720017.05</v>
      </c>
    </row>
    <row r="194" spans="1:6" ht="35.4" customHeight="1" x14ac:dyDescent="0.25">
      <c r="A194" s="107" t="s">
        <v>156</v>
      </c>
      <c r="B194" s="130" t="s">
        <v>132</v>
      </c>
      <c r="C194" s="131" t="s">
        <v>313</v>
      </c>
      <c r="D194" s="113">
        <f t="shared" si="28"/>
        <v>8840017.3300000001</v>
      </c>
      <c r="E194" s="113">
        <f t="shared" si="28"/>
        <v>6120000.2800000003</v>
      </c>
      <c r="F194" s="113">
        <f t="shared" si="21"/>
        <v>2720017.05</v>
      </c>
    </row>
    <row r="195" spans="1:6" ht="17.399999999999999" customHeight="1" x14ac:dyDescent="0.25">
      <c r="A195" s="107" t="s">
        <v>160</v>
      </c>
      <c r="B195" s="130" t="s">
        <v>132</v>
      </c>
      <c r="C195" s="131" t="s">
        <v>314</v>
      </c>
      <c r="D195" s="113">
        <v>8840017.3300000001</v>
      </c>
      <c r="E195" s="113">
        <v>6120000.2800000003</v>
      </c>
      <c r="F195" s="113">
        <f t="shared" si="21"/>
        <v>2720017.05</v>
      </c>
    </row>
    <row r="196" spans="1:6" ht="16.2" customHeight="1" x14ac:dyDescent="0.25">
      <c r="A196" s="108" t="s">
        <v>315</v>
      </c>
      <c r="B196" s="120" t="s">
        <v>132</v>
      </c>
      <c r="C196" s="114" t="s">
        <v>316</v>
      </c>
      <c r="D196" s="97">
        <f>D197+D201</f>
        <v>20902232.020000003</v>
      </c>
      <c r="E196" s="97">
        <f>E197</f>
        <v>13093533.359999999</v>
      </c>
      <c r="F196" s="97">
        <f t="shared" si="21"/>
        <v>7808698.6600000039</v>
      </c>
    </row>
    <row r="197" spans="1:6" ht="24" customHeight="1" x14ac:dyDescent="0.25">
      <c r="A197" s="107" t="s">
        <v>154</v>
      </c>
      <c r="B197" s="130" t="s">
        <v>132</v>
      </c>
      <c r="C197" s="131" t="s">
        <v>317</v>
      </c>
      <c r="D197" s="113">
        <f>D198</f>
        <v>20902232.020000003</v>
      </c>
      <c r="E197" s="113">
        <f>E198</f>
        <v>13093533.359999999</v>
      </c>
      <c r="F197" s="113">
        <f t="shared" si="21"/>
        <v>7808698.6600000039</v>
      </c>
    </row>
    <row r="198" spans="1:6" ht="33" customHeight="1" x14ac:dyDescent="0.25">
      <c r="A198" s="107" t="s">
        <v>156</v>
      </c>
      <c r="B198" s="130" t="s">
        <v>132</v>
      </c>
      <c r="C198" s="131" t="s">
        <v>318</v>
      </c>
      <c r="D198" s="113">
        <f>D199+D200</f>
        <v>20902232.020000003</v>
      </c>
      <c r="E198" s="113">
        <f>E199+E200</f>
        <v>13093533.359999999</v>
      </c>
      <c r="F198" s="113">
        <f t="shared" si="21"/>
        <v>7808698.6600000039</v>
      </c>
    </row>
    <row r="199" spans="1:6" ht="16.95" customHeight="1" x14ac:dyDescent="0.25">
      <c r="A199" s="107" t="s">
        <v>160</v>
      </c>
      <c r="B199" s="130" t="s">
        <v>132</v>
      </c>
      <c r="C199" s="131" t="s">
        <v>319</v>
      </c>
      <c r="D199" s="113">
        <v>1483418.42</v>
      </c>
      <c r="E199" s="113">
        <v>978899.7</v>
      </c>
      <c r="F199" s="113">
        <f t="shared" si="21"/>
        <v>504518.72</v>
      </c>
    </row>
    <row r="200" spans="1:6" ht="15.6" customHeight="1" x14ac:dyDescent="0.25">
      <c r="A200" s="107" t="s">
        <v>736</v>
      </c>
      <c r="B200" s="130" t="s">
        <v>132</v>
      </c>
      <c r="C200" s="131" t="s">
        <v>723</v>
      </c>
      <c r="D200" s="115">
        <v>19418813.600000001</v>
      </c>
      <c r="E200" s="115">
        <v>12114633.66</v>
      </c>
      <c r="F200" s="113">
        <f>D200-E200</f>
        <v>7304179.9400000013</v>
      </c>
    </row>
    <row r="201" spans="1:6" ht="36.75" hidden="1" customHeight="1" x14ac:dyDescent="0.25">
      <c r="A201" s="107" t="s">
        <v>299</v>
      </c>
      <c r="B201" s="130" t="s">
        <v>132</v>
      </c>
      <c r="C201" s="131" t="s">
        <v>320</v>
      </c>
      <c r="D201" s="113">
        <f>D202</f>
        <v>0</v>
      </c>
      <c r="E201" s="113">
        <v>0</v>
      </c>
      <c r="F201" s="113">
        <f t="shared" si="21"/>
        <v>0</v>
      </c>
    </row>
    <row r="202" spans="1:6" ht="15.6" hidden="1" customHeight="1" x14ac:dyDescent="0.25">
      <c r="A202" s="107" t="s">
        <v>301</v>
      </c>
      <c r="B202" s="130" t="s">
        <v>132</v>
      </c>
      <c r="C202" s="131" t="s">
        <v>321</v>
      </c>
      <c r="D202" s="113">
        <f>D203</f>
        <v>0</v>
      </c>
      <c r="E202" s="113">
        <v>0</v>
      </c>
      <c r="F202" s="113">
        <f t="shared" si="21"/>
        <v>0</v>
      </c>
    </row>
    <row r="203" spans="1:6" ht="37.5" hidden="1" customHeight="1" x14ac:dyDescent="0.25">
      <c r="A203" s="107" t="s">
        <v>303</v>
      </c>
      <c r="B203" s="130" t="s">
        <v>132</v>
      </c>
      <c r="C203" s="131" t="s">
        <v>322</v>
      </c>
      <c r="D203" s="113">
        <v>0</v>
      </c>
      <c r="E203" s="113">
        <v>0</v>
      </c>
      <c r="F203" s="113">
        <f t="shared" si="21"/>
        <v>0</v>
      </c>
    </row>
    <row r="204" spans="1:6" ht="15.6" customHeight="1" x14ac:dyDescent="0.25">
      <c r="A204" s="108" t="s">
        <v>323</v>
      </c>
      <c r="B204" s="120" t="s">
        <v>132</v>
      </c>
      <c r="C204" s="114" t="s">
        <v>324</v>
      </c>
      <c r="D204" s="97">
        <f>D205</f>
        <v>28152635.73</v>
      </c>
      <c r="E204" s="97">
        <f>E205</f>
        <v>21562615.829999998</v>
      </c>
      <c r="F204" s="97">
        <f t="shared" si="21"/>
        <v>6590019.9000000022</v>
      </c>
    </row>
    <row r="205" spans="1:6" ht="25.2" customHeight="1" x14ac:dyDescent="0.25">
      <c r="A205" s="107" t="s">
        <v>154</v>
      </c>
      <c r="B205" s="130" t="s">
        <v>132</v>
      </c>
      <c r="C205" s="131" t="s">
        <v>325</v>
      </c>
      <c r="D205" s="113">
        <f>D206</f>
        <v>28152635.73</v>
      </c>
      <c r="E205" s="113">
        <f>E206</f>
        <v>21562615.829999998</v>
      </c>
      <c r="F205" s="113">
        <f t="shared" si="21"/>
        <v>6590019.9000000022</v>
      </c>
    </row>
    <row r="206" spans="1:6" ht="34.200000000000003" customHeight="1" x14ac:dyDescent="0.25">
      <c r="A206" s="107" t="s">
        <v>156</v>
      </c>
      <c r="B206" s="130" t="s">
        <v>132</v>
      </c>
      <c r="C206" s="131" t="s">
        <v>326</v>
      </c>
      <c r="D206" s="113">
        <f>D207+D208</f>
        <v>28152635.73</v>
      </c>
      <c r="E206" s="113">
        <f>E207+E208</f>
        <v>21562615.829999998</v>
      </c>
      <c r="F206" s="113">
        <f t="shared" si="21"/>
        <v>6590019.9000000022</v>
      </c>
    </row>
    <row r="207" spans="1:6" ht="17.399999999999999" customHeight="1" x14ac:dyDescent="0.25">
      <c r="A207" s="107" t="s">
        <v>160</v>
      </c>
      <c r="B207" s="130" t="s">
        <v>132</v>
      </c>
      <c r="C207" s="131" t="s">
        <v>327</v>
      </c>
      <c r="D207" s="115">
        <v>26152635.73</v>
      </c>
      <c r="E207" s="115">
        <v>19787663.43</v>
      </c>
      <c r="F207" s="113">
        <f t="shared" si="21"/>
        <v>6364972.3000000007</v>
      </c>
    </row>
    <row r="208" spans="1:6" ht="18" customHeight="1" x14ac:dyDescent="0.25">
      <c r="A208" s="107" t="s">
        <v>736</v>
      </c>
      <c r="B208" s="130" t="s">
        <v>132</v>
      </c>
      <c r="C208" s="131" t="s">
        <v>722</v>
      </c>
      <c r="D208" s="113">
        <v>2000000</v>
      </c>
      <c r="E208" s="113">
        <v>1774952.4</v>
      </c>
      <c r="F208" s="113">
        <f t="shared" si="21"/>
        <v>225047.60000000009</v>
      </c>
    </row>
    <row r="209" spans="1:6" ht="27.6" customHeight="1" x14ac:dyDescent="0.25">
      <c r="A209" s="108" t="s">
        <v>328</v>
      </c>
      <c r="B209" s="120" t="s">
        <v>132</v>
      </c>
      <c r="C209" s="114" t="s">
        <v>329</v>
      </c>
      <c r="D209" s="97">
        <f>D210</f>
        <v>31541849.109999999</v>
      </c>
      <c r="E209" s="97">
        <f>E210</f>
        <v>26148423.059999999</v>
      </c>
      <c r="F209" s="97">
        <f t="shared" si="21"/>
        <v>5393426.0500000007</v>
      </c>
    </row>
    <row r="210" spans="1:6" ht="37.5" customHeight="1" x14ac:dyDescent="0.25">
      <c r="A210" s="107" t="s">
        <v>255</v>
      </c>
      <c r="B210" s="130" t="s">
        <v>132</v>
      </c>
      <c r="C210" s="131" t="s">
        <v>330</v>
      </c>
      <c r="D210" s="113">
        <f>D211</f>
        <v>31541849.109999999</v>
      </c>
      <c r="E210" s="113">
        <f>E211</f>
        <v>26148423.059999999</v>
      </c>
      <c r="F210" s="113">
        <f t="shared" si="21"/>
        <v>5393426.0500000007</v>
      </c>
    </row>
    <row r="211" spans="1:6" ht="18" customHeight="1" x14ac:dyDescent="0.25">
      <c r="A211" s="107" t="s">
        <v>257</v>
      </c>
      <c r="B211" s="130" t="s">
        <v>132</v>
      </c>
      <c r="C211" s="131" t="s">
        <v>331</v>
      </c>
      <c r="D211" s="113">
        <f>D212+D213</f>
        <v>31541849.109999999</v>
      </c>
      <c r="E211" s="113">
        <f>E212+E213</f>
        <v>26148423.059999999</v>
      </c>
      <c r="F211" s="113">
        <f t="shared" si="21"/>
        <v>5393426.0500000007</v>
      </c>
    </row>
    <row r="212" spans="1:6" ht="58.2" customHeight="1" x14ac:dyDescent="0.25">
      <c r="A212" s="107" t="s">
        <v>307</v>
      </c>
      <c r="B212" s="130" t="s">
        <v>132</v>
      </c>
      <c r="C212" s="131" t="s">
        <v>332</v>
      </c>
      <c r="D212" s="115">
        <v>30116383.530000001</v>
      </c>
      <c r="E212" s="115">
        <v>25166834.609999999</v>
      </c>
      <c r="F212" s="113">
        <f t="shared" si="21"/>
        <v>4949548.9200000018</v>
      </c>
    </row>
    <row r="213" spans="1:6" ht="24.6" customHeight="1" x14ac:dyDescent="0.25">
      <c r="A213" s="107" t="s">
        <v>259</v>
      </c>
      <c r="B213" s="130" t="s">
        <v>132</v>
      </c>
      <c r="C213" s="131" t="s">
        <v>333</v>
      </c>
      <c r="D213" s="115">
        <v>1425465.58</v>
      </c>
      <c r="E213" s="115">
        <v>981588.45</v>
      </c>
      <c r="F213" s="113">
        <f t="shared" si="21"/>
        <v>443877.13000000012</v>
      </c>
    </row>
    <row r="214" spans="1:6" ht="13.2" x14ac:dyDescent="0.25">
      <c r="A214" s="108" t="s">
        <v>334</v>
      </c>
      <c r="B214" s="120" t="s">
        <v>132</v>
      </c>
      <c r="C214" s="114" t="s">
        <v>335</v>
      </c>
      <c r="D214" s="97">
        <f>D238+D243+D248+D253+D260</f>
        <v>393150555.03999996</v>
      </c>
      <c r="E214" s="97">
        <f t="shared" ref="E214" si="29">E238+E243+E248+E253+E260</f>
        <v>340522739.85999995</v>
      </c>
      <c r="F214" s="97">
        <f t="shared" si="21"/>
        <v>52627815.180000007</v>
      </c>
    </row>
    <row r="215" spans="1:6" ht="52.8" customHeight="1" x14ac:dyDescent="0.25">
      <c r="A215" s="107" t="s">
        <v>136</v>
      </c>
      <c r="B215" s="130" t="s">
        <v>132</v>
      </c>
      <c r="C215" s="131" t="s">
        <v>336</v>
      </c>
      <c r="D215" s="113">
        <f>D261</f>
        <v>6868354.0199999996</v>
      </c>
      <c r="E215" s="113">
        <f t="shared" ref="E215" si="30">E261</f>
        <v>5711651.1100000003</v>
      </c>
      <c r="F215" s="113">
        <f t="shared" si="21"/>
        <v>1156702.9099999992</v>
      </c>
    </row>
    <row r="216" spans="1:6" ht="24.6" customHeight="1" x14ac:dyDescent="0.25">
      <c r="A216" s="107" t="s">
        <v>146</v>
      </c>
      <c r="B216" s="130" t="s">
        <v>132</v>
      </c>
      <c r="C216" s="131" t="s">
        <v>337</v>
      </c>
      <c r="D216" s="113">
        <f>D217+D218+D219+D220</f>
        <v>6868354.0199999996</v>
      </c>
      <c r="E216" s="113">
        <f t="shared" ref="E216" si="31">E217+E218+E219+E220</f>
        <v>5711651.1100000003</v>
      </c>
      <c r="F216" s="113">
        <f t="shared" si="21"/>
        <v>1156702.9099999992</v>
      </c>
    </row>
    <row r="217" spans="1:6" ht="26.4" customHeight="1" x14ac:dyDescent="0.25">
      <c r="A217" s="107" t="s">
        <v>148</v>
      </c>
      <c r="B217" s="130" t="s">
        <v>132</v>
      </c>
      <c r="C217" s="131" t="s">
        <v>338</v>
      </c>
      <c r="D217" s="113">
        <f>D263</f>
        <v>5484338.3899999997</v>
      </c>
      <c r="E217" s="113">
        <f t="shared" ref="E217" si="32">E263</f>
        <v>4327635.4800000004</v>
      </c>
      <c r="F217" s="113">
        <f t="shared" si="21"/>
        <v>1156702.9099999992</v>
      </c>
    </row>
    <row r="218" spans="1:6" ht="35.4" customHeight="1" x14ac:dyDescent="0.25">
      <c r="A218" s="107" t="s">
        <v>150</v>
      </c>
      <c r="B218" s="130" t="s">
        <v>132</v>
      </c>
      <c r="C218" s="131" t="s">
        <v>339</v>
      </c>
      <c r="D218" s="113">
        <f>D264</f>
        <v>80581.3</v>
      </c>
      <c r="E218" s="113">
        <f t="shared" ref="E218" si="33">E264</f>
        <v>80581.3</v>
      </c>
      <c r="F218" s="113">
        <f t="shared" si="21"/>
        <v>0</v>
      </c>
    </row>
    <row r="219" spans="1:6" ht="60" hidden="1" customHeight="1" x14ac:dyDescent="0.25">
      <c r="A219" s="107" t="s">
        <v>229</v>
      </c>
      <c r="B219" s="130" t="s">
        <v>132</v>
      </c>
      <c r="C219" s="131" t="s">
        <v>340</v>
      </c>
      <c r="D219" s="113">
        <f>D265</f>
        <v>0</v>
      </c>
      <c r="E219" s="113">
        <f t="shared" ref="E219" si="34">E265</f>
        <v>0</v>
      </c>
      <c r="F219" s="113">
        <f t="shared" si="21"/>
        <v>0</v>
      </c>
    </row>
    <row r="220" spans="1:6" ht="49.5" customHeight="1" x14ac:dyDescent="0.25">
      <c r="A220" s="107" t="s">
        <v>152</v>
      </c>
      <c r="B220" s="130" t="s">
        <v>132</v>
      </c>
      <c r="C220" s="131" t="s">
        <v>341</v>
      </c>
      <c r="D220" s="113">
        <f>D266</f>
        <v>1303434.33</v>
      </c>
      <c r="E220" s="113">
        <f t="shared" ref="E220" si="35">E266</f>
        <v>1303434.33</v>
      </c>
      <c r="F220" s="113">
        <f t="shared" si="21"/>
        <v>0</v>
      </c>
    </row>
    <row r="221" spans="1:6" ht="24.6" customHeight="1" x14ac:dyDescent="0.25">
      <c r="A221" s="107" t="s">
        <v>154</v>
      </c>
      <c r="B221" s="130" t="s">
        <v>132</v>
      </c>
      <c r="C221" s="131" t="s">
        <v>342</v>
      </c>
      <c r="D221" s="113">
        <f>D222</f>
        <v>749621.01</v>
      </c>
      <c r="E221" s="113">
        <f t="shared" ref="E221" si="36">E222</f>
        <v>339071.88999999996</v>
      </c>
      <c r="F221" s="113">
        <f t="shared" si="21"/>
        <v>410549.12000000005</v>
      </c>
    </row>
    <row r="222" spans="1:6" ht="33" customHeight="1" x14ac:dyDescent="0.25">
      <c r="A222" s="107" t="s">
        <v>156</v>
      </c>
      <c r="B222" s="130" t="s">
        <v>132</v>
      </c>
      <c r="C222" s="131" t="s">
        <v>343</v>
      </c>
      <c r="D222" s="113">
        <f>D223+D224</f>
        <v>749621.01</v>
      </c>
      <c r="E222" s="113">
        <f>E223+E224</f>
        <v>339071.88999999996</v>
      </c>
      <c r="F222" s="113">
        <f t="shared" si="21"/>
        <v>410549.12000000005</v>
      </c>
    </row>
    <row r="223" spans="1:6" ht="24" customHeight="1" x14ac:dyDescent="0.25">
      <c r="A223" s="107" t="s">
        <v>158</v>
      </c>
      <c r="B223" s="130" t="s">
        <v>132</v>
      </c>
      <c r="C223" s="131" t="s">
        <v>344</v>
      </c>
      <c r="D223" s="113">
        <f>D269</f>
        <v>63200</v>
      </c>
      <c r="E223" s="113">
        <f t="shared" ref="E223" si="37">E269</f>
        <v>40931.67</v>
      </c>
      <c r="F223" s="113">
        <f t="shared" si="21"/>
        <v>22268.33</v>
      </c>
    </row>
    <row r="224" spans="1:6" ht="17.399999999999999" customHeight="1" x14ac:dyDescent="0.25">
      <c r="A224" s="107" t="s">
        <v>160</v>
      </c>
      <c r="B224" s="130" t="s">
        <v>132</v>
      </c>
      <c r="C224" s="131" t="s">
        <v>345</v>
      </c>
      <c r="D224" s="113">
        <f>D256+D270</f>
        <v>686421.01</v>
      </c>
      <c r="E224" s="113">
        <f>E256+E270</f>
        <v>298140.21999999997</v>
      </c>
      <c r="F224" s="113">
        <f t="shared" si="21"/>
        <v>388280.79000000004</v>
      </c>
    </row>
    <row r="225" spans="1:6" ht="39" customHeight="1" x14ac:dyDescent="0.25">
      <c r="A225" s="107" t="s">
        <v>299</v>
      </c>
      <c r="B225" s="130" t="s">
        <v>132</v>
      </c>
      <c r="C225" s="131" t="s">
        <v>786</v>
      </c>
      <c r="D225" s="113">
        <f t="shared" ref="D225" si="38">D271</f>
        <v>1696393.47</v>
      </c>
      <c r="E225" s="113">
        <f>E272</f>
        <v>1531945.87</v>
      </c>
      <c r="F225" s="113">
        <f t="shared" si="21"/>
        <v>164447.59999999986</v>
      </c>
    </row>
    <row r="226" spans="1:6" ht="15" customHeight="1" x14ac:dyDescent="0.25">
      <c r="A226" s="107" t="s">
        <v>301</v>
      </c>
      <c r="B226" s="130" t="s">
        <v>132</v>
      </c>
      <c r="C226" s="131" t="s">
        <v>787</v>
      </c>
      <c r="D226" s="113">
        <f t="shared" ref="D226:E226" si="39">D272</f>
        <v>1696393.47</v>
      </c>
      <c r="E226" s="113">
        <f t="shared" si="39"/>
        <v>1531945.87</v>
      </c>
      <c r="F226" s="113">
        <f t="shared" si="21"/>
        <v>164447.59999999986</v>
      </c>
    </row>
    <row r="227" spans="1:6" ht="33.6" customHeight="1" x14ac:dyDescent="0.25">
      <c r="A227" s="107" t="s">
        <v>303</v>
      </c>
      <c r="B227" s="130" t="s">
        <v>132</v>
      </c>
      <c r="C227" s="131" t="s">
        <v>788</v>
      </c>
      <c r="D227" s="113">
        <f>D273</f>
        <v>1696393.47</v>
      </c>
      <c r="E227" s="113">
        <f>E273</f>
        <v>1531945.87</v>
      </c>
      <c r="F227" s="113">
        <f t="shared" si="21"/>
        <v>164447.59999999986</v>
      </c>
    </row>
    <row r="228" spans="1:6" ht="34.950000000000003" customHeight="1" x14ac:dyDescent="0.25">
      <c r="A228" s="107" t="s">
        <v>255</v>
      </c>
      <c r="B228" s="130" t="s">
        <v>132</v>
      </c>
      <c r="C228" s="131" t="s">
        <v>346</v>
      </c>
      <c r="D228" s="113">
        <f>D239+D244+D249+D257+D274</f>
        <v>383821908.45999998</v>
      </c>
      <c r="E228" s="113">
        <f>E239+E244+E249</f>
        <v>330824666.56999999</v>
      </c>
      <c r="F228" s="113">
        <f t="shared" si="21"/>
        <v>52997241.889999986</v>
      </c>
    </row>
    <row r="229" spans="1:6" ht="18.600000000000001" customHeight="1" x14ac:dyDescent="0.25">
      <c r="A229" s="107" t="s">
        <v>257</v>
      </c>
      <c r="B229" s="130" t="s">
        <v>132</v>
      </c>
      <c r="C229" s="131" t="s">
        <v>347</v>
      </c>
      <c r="D229" s="113">
        <f>D230+D231</f>
        <v>382543617.04000002</v>
      </c>
      <c r="E229" s="113">
        <f>E230+E231</f>
        <v>330824666.56999999</v>
      </c>
      <c r="F229" s="113">
        <f t="shared" si="21"/>
        <v>51718950.470000029</v>
      </c>
    </row>
    <row r="230" spans="1:6" ht="57.75" customHeight="1" x14ac:dyDescent="0.25">
      <c r="A230" s="107" t="s">
        <v>307</v>
      </c>
      <c r="B230" s="130" t="s">
        <v>132</v>
      </c>
      <c r="C230" s="131" t="s">
        <v>348</v>
      </c>
      <c r="D230" s="113">
        <f>D241+D246+D251</f>
        <v>317546647.42000002</v>
      </c>
      <c r="E230" s="113">
        <f t="shared" ref="E230" si="40">E241+E246+E251</f>
        <v>279826259.55000001</v>
      </c>
      <c r="F230" s="113">
        <f t="shared" si="21"/>
        <v>37720387.870000005</v>
      </c>
    </row>
    <row r="231" spans="1:6" ht="24" customHeight="1" x14ac:dyDescent="0.25">
      <c r="A231" s="107" t="s">
        <v>259</v>
      </c>
      <c r="B231" s="130" t="s">
        <v>132</v>
      </c>
      <c r="C231" s="131" t="s">
        <v>349</v>
      </c>
      <c r="D231" s="113">
        <f>D242+D247+D252+D259</f>
        <v>64996969.619999997</v>
      </c>
      <c r="E231" s="113">
        <f>E242+E247+E252</f>
        <v>50998407.019999996</v>
      </c>
      <c r="F231" s="113">
        <f t="shared" ref="F231:F296" si="41">D231-E231</f>
        <v>13998562.600000001</v>
      </c>
    </row>
    <row r="232" spans="1:6" ht="57" customHeight="1" x14ac:dyDescent="0.25">
      <c r="A232" s="107" t="s">
        <v>987</v>
      </c>
      <c r="B232" s="130" t="s">
        <v>132</v>
      </c>
      <c r="C232" s="131" t="s">
        <v>350</v>
      </c>
      <c r="D232" s="113">
        <f t="shared" ref="D232:E234" si="42">D275</f>
        <v>1278291.42</v>
      </c>
      <c r="E232" s="113">
        <f t="shared" si="42"/>
        <v>1037683.7</v>
      </c>
      <c r="F232" s="113">
        <f t="shared" si="41"/>
        <v>240607.71999999997</v>
      </c>
    </row>
    <row r="233" spans="1:6" ht="22.95" customHeight="1" x14ac:dyDescent="0.25">
      <c r="A233" s="107" t="s">
        <v>351</v>
      </c>
      <c r="B233" s="130" t="s">
        <v>132</v>
      </c>
      <c r="C233" s="131" t="s">
        <v>352</v>
      </c>
      <c r="D233" s="113">
        <f t="shared" si="42"/>
        <v>1278291.42</v>
      </c>
      <c r="E233" s="113">
        <f t="shared" si="42"/>
        <v>1037683.7</v>
      </c>
      <c r="F233" s="113">
        <f t="shared" si="41"/>
        <v>240607.71999999997</v>
      </c>
    </row>
    <row r="234" spans="1:6" ht="13.2" customHeight="1" x14ac:dyDescent="0.25">
      <c r="A234" s="107" t="s">
        <v>162</v>
      </c>
      <c r="B234" s="130" t="s">
        <v>132</v>
      </c>
      <c r="C234" s="131" t="s">
        <v>353</v>
      </c>
      <c r="D234" s="113">
        <f t="shared" si="42"/>
        <v>14278.08</v>
      </c>
      <c r="E234" s="113">
        <f t="shared" si="42"/>
        <v>11187.38</v>
      </c>
      <c r="F234" s="113">
        <f t="shared" si="41"/>
        <v>3090.7000000000007</v>
      </c>
    </row>
    <row r="235" spans="1:6" ht="13.95" customHeight="1" x14ac:dyDescent="0.25">
      <c r="A235" s="107" t="s">
        <v>168</v>
      </c>
      <c r="B235" s="130" t="s">
        <v>132</v>
      </c>
      <c r="C235" s="131" t="s">
        <v>354</v>
      </c>
      <c r="D235" s="113">
        <f>D236+D237</f>
        <v>14278.08</v>
      </c>
      <c r="E235" s="113">
        <f>E236+E237</f>
        <v>11187.38</v>
      </c>
      <c r="F235" s="113">
        <f t="shared" si="41"/>
        <v>3090.7000000000007</v>
      </c>
    </row>
    <row r="236" spans="1:6" ht="13.95" hidden="1" customHeight="1" x14ac:dyDescent="0.25">
      <c r="A236" s="107" t="s">
        <v>172</v>
      </c>
      <c r="B236" s="130" t="s">
        <v>132</v>
      </c>
      <c r="C236" s="131" t="s">
        <v>355</v>
      </c>
      <c r="D236" s="113">
        <f>D279</f>
        <v>0</v>
      </c>
      <c r="E236" s="113">
        <f>E279</f>
        <v>0</v>
      </c>
      <c r="F236" s="113">
        <f t="shared" si="41"/>
        <v>0</v>
      </c>
    </row>
    <row r="237" spans="1:6" ht="15" customHeight="1" x14ac:dyDescent="0.25">
      <c r="A237" s="107" t="s">
        <v>174</v>
      </c>
      <c r="B237" s="130" t="s">
        <v>132</v>
      </c>
      <c r="C237" s="131" t="s">
        <v>735</v>
      </c>
      <c r="D237" s="113">
        <f>D280</f>
        <v>14278.08</v>
      </c>
      <c r="E237" s="113">
        <f>E280</f>
        <v>11187.38</v>
      </c>
      <c r="F237" s="113"/>
    </row>
    <row r="238" spans="1:6" ht="13.2" x14ac:dyDescent="0.25">
      <c r="A238" s="108" t="s">
        <v>356</v>
      </c>
      <c r="B238" s="120" t="s">
        <v>132</v>
      </c>
      <c r="C238" s="114" t="s">
        <v>357</v>
      </c>
      <c r="D238" s="97">
        <f>D239</f>
        <v>103625910.7</v>
      </c>
      <c r="E238" s="97">
        <f t="shared" ref="E238" si="43">E239</f>
        <v>93617258.700000003</v>
      </c>
      <c r="F238" s="97">
        <f t="shared" si="41"/>
        <v>10008652</v>
      </c>
    </row>
    <row r="239" spans="1:6" ht="37.5" customHeight="1" x14ac:dyDescent="0.25">
      <c r="A239" s="107" t="s">
        <v>255</v>
      </c>
      <c r="B239" s="130" t="s">
        <v>132</v>
      </c>
      <c r="C239" s="131" t="s">
        <v>358</v>
      </c>
      <c r="D239" s="113">
        <f>D240</f>
        <v>103625910.7</v>
      </c>
      <c r="E239" s="113">
        <f t="shared" ref="E239" si="44">E240</f>
        <v>93617258.700000003</v>
      </c>
      <c r="F239" s="113">
        <f t="shared" si="41"/>
        <v>10008652</v>
      </c>
    </row>
    <row r="240" spans="1:6" ht="16.2" customHeight="1" x14ac:dyDescent="0.25">
      <c r="A240" s="107" t="s">
        <v>257</v>
      </c>
      <c r="B240" s="130" t="s">
        <v>132</v>
      </c>
      <c r="C240" s="131" t="s">
        <v>359</v>
      </c>
      <c r="D240" s="113">
        <f>D241+D242</f>
        <v>103625910.7</v>
      </c>
      <c r="E240" s="113">
        <f t="shared" ref="E240" si="45">E241+E242</f>
        <v>93617258.700000003</v>
      </c>
      <c r="F240" s="113">
        <f t="shared" si="41"/>
        <v>10008652</v>
      </c>
    </row>
    <row r="241" spans="1:6" ht="53.4" customHeight="1" x14ac:dyDescent="0.25">
      <c r="A241" s="107" t="s">
        <v>307</v>
      </c>
      <c r="B241" s="130" t="s">
        <v>132</v>
      </c>
      <c r="C241" s="131" t="s">
        <v>360</v>
      </c>
      <c r="D241" s="118">
        <v>98737318.930000007</v>
      </c>
      <c r="E241" s="115">
        <v>88990278.680000007</v>
      </c>
      <c r="F241" s="113">
        <f t="shared" si="41"/>
        <v>9747040.25</v>
      </c>
    </row>
    <row r="242" spans="1:6" ht="22.2" customHeight="1" x14ac:dyDescent="0.25">
      <c r="A242" s="107" t="s">
        <v>259</v>
      </c>
      <c r="B242" s="130" t="s">
        <v>132</v>
      </c>
      <c r="C242" s="131" t="s">
        <v>361</v>
      </c>
      <c r="D242" s="115">
        <v>4888591.7699999996</v>
      </c>
      <c r="E242" s="115">
        <v>4626980.0199999996</v>
      </c>
      <c r="F242" s="113">
        <f t="shared" si="41"/>
        <v>261611.75</v>
      </c>
    </row>
    <row r="243" spans="1:6" ht="16.2" customHeight="1" x14ac:dyDescent="0.25">
      <c r="A243" s="108" t="s">
        <v>362</v>
      </c>
      <c r="B243" s="120" t="s">
        <v>132</v>
      </c>
      <c r="C243" s="114" t="s">
        <v>363</v>
      </c>
      <c r="D243" s="97">
        <f>D244</f>
        <v>198287828.57999998</v>
      </c>
      <c r="E243" s="97">
        <f t="shared" ref="E243" si="46">E244</f>
        <v>173962309.30000001</v>
      </c>
      <c r="F243" s="97">
        <f t="shared" si="41"/>
        <v>24325519.279999971</v>
      </c>
    </row>
    <row r="244" spans="1:6" ht="37.5" customHeight="1" x14ac:dyDescent="0.25">
      <c r="A244" s="107" t="s">
        <v>255</v>
      </c>
      <c r="B244" s="130" t="s">
        <v>132</v>
      </c>
      <c r="C244" s="131" t="s">
        <v>364</v>
      </c>
      <c r="D244" s="113">
        <f>D245</f>
        <v>198287828.57999998</v>
      </c>
      <c r="E244" s="113">
        <f t="shared" ref="E244" si="47">E245</f>
        <v>173962309.30000001</v>
      </c>
      <c r="F244" s="113">
        <f t="shared" si="41"/>
        <v>24325519.279999971</v>
      </c>
    </row>
    <row r="245" spans="1:6" ht="16.95" customHeight="1" x14ac:dyDescent="0.25">
      <c r="A245" s="107" t="s">
        <v>257</v>
      </c>
      <c r="B245" s="130" t="s">
        <v>132</v>
      </c>
      <c r="C245" s="131" t="s">
        <v>365</v>
      </c>
      <c r="D245" s="113">
        <f>D246+D247</f>
        <v>198287828.57999998</v>
      </c>
      <c r="E245" s="113">
        <f t="shared" ref="E245" si="48">E246+E247</f>
        <v>173962309.30000001</v>
      </c>
      <c r="F245" s="113">
        <f t="shared" si="41"/>
        <v>24325519.279999971</v>
      </c>
    </row>
    <row r="246" spans="1:6" ht="54.6" customHeight="1" x14ac:dyDescent="0.25">
      <c r="A246" s="107" t="s">
        <v>307</v>
      </c>
      <c r="B246" s="130" t="s">
        <v>132</v>
      </c>
      <c r="C246" s="131" t="s">
        <v>366</v>
      </c>
      <c r="D246" s="115">
        <v>171659513.03999999</v>
      </c>
      <c r="E246" s="115">
        <v>151446790.08000001</v>
      </c>
      <c r="F246" s="113">
        <f t="shared" si="41"/>
        <v>20212722.959999979</v>
      </c>
    </row>
    <row r="247" spans="1:6" ht="24" customHeight="1" x14ac:dyDescent="0.25">
      <c r="A247" s="107" t="s">
        <v>259</v>
      </c>
      <c r="B247" s="130" t="s">
        <v>132</v>
      </c>
      <c r="C247" s="131" t="s">
        <v>367</v>
      </c>
      <c r="D247" s="115">
        <v>26628315.539999999</v>
      </c>
      <c r="E247" s="115">
        <v>22515519.219999999</v>
      </c>
      <c r="F247" s="113">
        <f t="shared" si="41"/>
        <v>4112796.3200000003</v>
      </c>
    </row>
    <row r="248" spans="1:6" ht="16.2" customHeight="1" x14ac:dyDescent="0.25">
      <c r="A248" s="108" t="s">
        <v>368</v>
      </c>
      <c r="B248" s="120" t="s">
        <v>132</v>
      </c>
      <c r="C248" s="114" t="s">
        <v>369</v>
      </c>
      <c r="D248" s="97">
        <f>D249</f>
        <v>79457577.760000005</v>
      </c>
      <c r="E248" s="97">
        <f t="shared" ref="E248" si="49">E249</f>
        <v>63245098.57</v>
      </c>
      <c r="F248" s="97">
        <f t="shared" si="41"/>
        <v>16212479.190000005</v>
      </c>
    </row>
    <row r="249" spans="1:6" ht="35.4" customHeight="1" x14ac:dyDescent="0.25">
      <c r="A249" s="107" t="s">
        <v>255</v>
      </c>
      <c r="B249" s="130" t="s">
        <v>132</v>
      </c>
      <c r="C249" s="131" t="s">
        <v>370</v>
      </c>
      <c r="D249" s="113">
        <f>D250</f>
        <v>79457577.760000005</v>
      </c>
      <c r="E249" s="113">
        <f>E250</f>
        <v>63245098.57</v>
      </c>
      <c r="F249" s="113">
        <f t="shared" si="41"/>
        <v>16212479.190000005</v>
      </c>
    </row>
    <row r="250" spans="1:6" ht="15" customHeight="1" x14ac:dyDescent="0.25">
      <c r="A250" s="107" t="s">
        <v>257</v>
      </c>
      <c r="B250" s="130" t="s">
        <v>132</v>
      </c>
      <c r="C250" s="131" t="s">
        <v>371</v>
      </c>
      <c r="D250" s="113">
        <f>D251+D252</f>
        <v>79457577.760000005</v>
      </c>
      <c r="E250" s="113">
        <f>E251+E252</f>
        <v>63245098.57</v>
      </c>
      <c r="F250" s="113">
        <f t="shared" si="41"/>
        <v>16212479.190000005</v>
      </c>
    </row>
    <row r="251" spans="1:6" ht="61.5" customHeight="1" x14ac:dyDescent="0.25">
      <c r="A251" s="107" t="s">
        <v>307</v>
      </c>
      <c r="B251" s="130" t="s">
        <v>132</v>
      </c>
      <c r="C251" s="131" t="s">
        <v>372</v>
      </c>
      <c r="D251" s="115">
        <v>47149815.450000003</v>
      </c>
      <c r="E251" s="115">
        <v>39389190.789999999</v>
      </c>
      <c r="F251" s="113">
        <f t="shared" si="41"/>
        <v>7760624.6600000039</v>
      </c>
    </row>
    <row r="252" spans="1:6" ht="22.2" customHeight="1" x14ac:dyDescent="0.25">
      <c r="A252" s="107" t="s">
        <v>259</v>
      </c>
      <c r="B252" s="130" t="s">
        <v>132</v>
      </c>
      <c r="C252" s="131" t="s">
        <v>373</v>
      </c>
      <c r="D252" s="113">
        <v>32307762.309999999</v>
      </c>
      <c r="E252" s="113">
        <v>23855907.780000001</v>
      </c>
      <c r="F252" s="113">
        <f t="shared" si="41"/>
        <v>8451854.5299999975</v>
      </c>
    </row>
    <row r="253" spans="1:6" ht="13.2" x14ac:dyDescent="0.25">
      <c r="A253" s="108" t="s">
        <v>374</v>
      </c>
      <c r="B253" s="120" t="s">
        <v>132</v>
      </c>
      <c r="C253" s="114" t="s">
        <v>375</v>
      </c>
      <c r="D253" s="97">
        <f>D254+D257</f>
        <v>1172300</v>
      </c>
      <c r="E253" s="97">
        <f>E254+E257</f>
        <v>1066533.3400000001</v>
      </c>
      <c r="F253" s="97">
        <f t="shared" si="41"/>
        <v>105766.65999999992</v>
      </c>
    </row>
    <row r="254" spans="1:6" ht="23.4" hidden="1" customHeight="1" x14ac:dyDescent="0.25">
      <c r="A254" s="107" t="s">
        <v>154</v>
      </c>
      <c r="B254" s="130" t="s">
        <v>132</v>
      </c>
      <c r="C254" s="131" t="s">
        <v>376</v>
      </c>
      <c r="D254" s="113">
        <v>0</v>
      </c>
      <c r="E254" s="113">
        <v>0</v>
      </c>
      <c r="F254" s="113">
        <f t="shared" si="41"/>
        <v>0</v>
      </c>
    </row>
    <row r="255" spans="1:6" ht="37.200000000000003" hidden="1" customHeight="1" x14ac:dyDescent="0.25">
      <c r="A255" s="107" t="s">
        <v>156</v>
      </c>
      <c r="B255" s="130" t="s">
        <v>132</v>
      </c>
      <c r="C255" s="131" t="s">
        <v>377</v>
      </c>
      <c r="D255" s="113">
        <v>0</v>
      </c>
      <c r="E255" s="113">
        <v>0</v>
      </c>
      <c r="F255" s="113">
        <f t="shared" si="41"/>
        <v>0</v>
      </c>
    </row>
    <row r="256" spans="1:6" ht="15" hidden="1" customHeight="1" x14ac:dyDescent="0.25">
      <c r="A256" s="107" t="s">
        <v>160</v>
      </c>
      <c r="B256" s="130" t="s">
        <v>132</v>
      </c>
      <c r="C256" s="131" t="s">
        <v>378</v>
      </c>
      <c r="D256" s="113">
        <v>0</v>
      </c>
      <c r="E256" s="113">
        <v>0</v>
      </c>
      <c r="F256" s="113">
        <f t="shared" si="41"/>
        <v>0</v>
      </c>
    </row>
    <row r="257" spans="1:6" ht="33.6" customHeight="1" x14ac:dyDescent="0.25">
      <c r="A257" s="107" t="s">
        <v>255</v>
      </c>
      <c r="B257" s="130" t="s">
        <v>132</v>
      </c>
      <c r="C257" s="131" t="s">
        <v>379</v>
      </c>
      <c r="D257" s="113">
        <f>D258</f>
        <v>1172300</v>
      </c>
      <c r="E257" s="113">
        <f>E258</f>
        <v>1066533.3400000001</v>
      </c>
      <c r="F257" s="113">
        <f t="shared" si="41"/>
        <v>105766.65999999992</v>
      </c>
    </row>
    <row r="258" spans="1:6" ht="16.95" customHeight="1" x14ac:dyDescent="0.25">
      <c r="A258" s="107" t="s">
        <v>257</v>
      </c>
      <c r="B258" s="130" t="s">
        <v>132</v>
      </c>
      <c r="C258" s="131" t="s">
        <v>380</v>
      </c>
      <c r="D258" s="113">
        <f>D259</f>
        <v>1172300</v>
      </c>
      <c r="E258" s="113">
        <f>E259</f>
        <v>1066533.3400000001</v>
      </c>
      <c r="F258" s="113">
        <f t="shared" si="41"/>
        <v>105766.65999999992</v>
      </c>
    </row>
    <row r="259" spans="1:6" ht="23.4" customHeight="1" x14ac:dyDescent="0.25">
      <c r="A259" s="107" t="s">
        <v>259</v>
      </c>
      <c r="B259" s="130" t="s">
        <v>132</v>
      </c>
      <c r="C259" s="131" t="s">
        <v>381</v>
      </c>
      <c r="D259" s="113">
        <v>1172300</v>
      </c>
      <c r="E259" s="113">
        <v>1066533.3400000001</v>
      </c>
      <c r="F259" s="113">
        <f t="shared" si="41"/>
        <v>105766.65999999992</v>
      </c>
    </row>
    <row r="260" spans="1:6" ht="16.2" customHeight="1" x14ac:dyDescent="0.25">
      <c r="A260" s="108" t="s">
        <v>382</v>
      </c>
      <c r="B260" s="120" t="s">
        <v>132</v>
      </c>
      <c r="C260" s="114" t="s">
        <v>383</v>
      </c>
      <c r="D260" s="97">
        <f>D261+D267+D271+D274+D277</f>
        <v>10606938</v>
      </c>
      <c r="E260" s="97">
        <f>E261+E267+E271+E274+E277</f>
        <v>8631539.9500000011</v>
      </c>
      <c r="F260" s="97">
        <f t="shared" si="41"/>
        <v>1975398.0499999989</v>
      </c>
    </row>
    <row r="261" spans="1:6" ht="49.8" customHeight="1" x14ac:dyDescent="0.25">
      <c r="A261" s="107" t="s">
        <v>136</v>
      </c>
      <c r="B261" s="130" t="s">
        <v>132</v>
      </c>
      <c r="C261" s="131" t="s">
        <v>384</v>
      </c>
      <c r="D261" s="113">
        <f>D262</f>
        <v>6868354.0199999996</v>
      </c>
      <c r="E261" s="113">
        <f t="shared" ref="E261" si="50">E262</f>
        <v>5711651.1100000003</v>
      </c>
      <c r="F261" s="113">
        <f t="shared" si="41"/>
        <v>1156702.9099999992</v>
      </c>
    </row>
    <row r="262" spans="1:6" ht="23.4" customHeight="1" x14ac:dyDescent="0.25">
      <c r="A262" s="107" t="s">
        <v>146</v>
      </c>
      <c r="B262" s="130" t="s">
        <v>132</v>
      </c>
      <c r="C262" s="131" t="s">
        <v>385</v>
      </c>
      <c r="D262" s="113">
        <f>D263+D264+D265+D266</f>
        <v>6868354.0199999996</v>
      </c>
      <c r="E262" s="113">
        <f t="shared" ref="E262" si="51">E263+E264+E265+E266</f>
        <v>5711651.1100000003</v>
      </c>
      <c r="F262" s="113">
        <f t="shared" si="41"/>
        <v>1156702.9099999992</v>
      </c>
    </row>
    <row r="263" spans="1:6" ht="24.6" customHeight="1" x14ac:dyDescent="0.25">
      <c r="A263" s="107" t="s">
        <v>148</v>
      </c>
      <c r="B263" s="130" t="s">
        <v>132</v>
      </c>
      <c r="C263" s="131" t="s">
        <v>386</v>
      </c>
      <c r="D263" s="115">
        <v>5484338.3899999997</v>
      </c>
      <c r="E263" s="115">
        <v>4327635.4800000004</v>
      </c>
      <c r="F263" s="113">
        <f t="shared" si="41"/>
        <v>1156702.9099999992</v>
      </c>
    </row>
    <row r="264" spans="1:6" ht="35.4" customHeight="1" x14ac:dyDescent="0.25">
      <c r="A264" s="107" t="s">
        <v>150</v>
      </c>
      <c r="B264" s="130" t="s">
        <v>132</v>
      </c>
      <c r="C264" s="131" t="s">
        <v>387</v>
      </c>
      <c r="D264" s="115">
        <v>80581.3</v>
      </c>
      <c r="E264" s="115">
        <v>80581.3</v>
      </c>
      <c r="F264" s="113">
        <f t="shared" si="41"/>
        <v>0</v>
      </c>
    </row>
    <row r="265" spans="1:6" ht="55.95" hidden="1" customHeight="1" x14ac:dyDescent="0.25">
      <c r="A265" s="107" t="s">
        <v>229</v>
      </c>
      <c r="B265" s="130" t="s">
        <v>132</v>
      </c>
      <c r="C265" s="131" t="s">
        <v>388</v>
      </c>
      <c r="D265" s="113">
        <v>0</v>
      </c>
      <c r="E265" s="113">
        <v>0</v>
      </c>
      <c r="F265" s="113">
        <f t="shared" si="41"/>
        <v>0</v>
      </c>
    </row>
    <row r="266" spans="1:6" ht="45" customHeight="1" x14ac:dyDescent="0.25">
      <c r="A266" s="107" t="s">
        <v>152</v>
      </c>
      <c r="B266" s="130" t="s">
        <v>132</v>
      </c>
      <c r="C266" s="131" t="s">
        <v>389</v>
      </c>
      <c r="D266" s="113">
        <v>1303434.33</v>
      </c>
      <c r="E266" s="115">
        <v>1303434.33</v>
      </c>
      <c r="F266" s="113">
        <f t="shared" si="41"/>
        <v>0</v>
      </c>
    </row>
    <row r="267" spans="1:6" ht="26.4" customHeight="1" x14ac:dyDescent="0.25">
      <c r="A267" s="107" t="s">
        <v>154</v>
      </c>
      <c r="B267" s="130" t="s">
        <v>132</v>
      </c>
      <c r="C267" s="131" t="s">
        <v>390</v>
      </c>
      <c r="D267" s="113">
        <f>D268</f>
        <v>749621.01</v>
      </c>
      <c r="E267" s="113">
        <f>E268</f>
        <v>339071.88999999996</v>
      </c>
      <c r="F267" s="113">
        <f t="shared" si="41"/>
        <v>410549.12000000005</v>
      </c>
    </row>
    <row r="268" spans="1:6" ht="12" customHeight="1" x14ac:dyDescent="0.25">
      <c r="A268" s="107" t="s">
        <v>156</v>
      </c>
      <c r="B268" s="130" t="s">
        <v>132</v>
      </c>
      <c r="C268" s="131" t="s">
        <v>391</v>
      </c>
      <c r="D268" s="113">
        <f>D269+D270</f>
        <v>749621.01</v>
      </c>
      <c r="E268" s="113">
        <f>E269+E270</f>
        <v>339071.88999999996</v>
      </c>
      <c r="F268" s="113">
        <f t="shared" si="41"/>
        <v>410549.12000000005</v>
      </c>
    </row>
    <row r="269" spans="1:6" ht="22.8" customHeight="1" x14ac:dyDescent="0.25">
      <c r="A269" s="107" t="s">
        <v>158</v>
      </c>
      <c r="B269" s="130" t="s">
        <v>132</v>
      </c>
      <c r="C269" s="131" t="s">
        <v>392</v>
      </c>
      <c r="D269" s="113">
        <v>63200</v>
      </c>
      <c r="E269" s="113">
        <v>40931.67</v>
      </c>
      <c r="F269" s="113">
        <f t="shared" si="41"/>
        <v>22268.33</v>
      </c>
    </row>
    <row r="270" spans="1:6" ht="15" customHeight="1" x14ac:dyDescent="0.25">
      <c r="A270" s="107" t="s">
        <v>160</v>
      </c>
      <c r="B270" s="130" t="s">
        <v>132</v>
      </c>
      <c r="C270" s="131" t="s">
        <v>393</v>
      </c>
      <c r="D270" s="115">
        <v>686421.01</v>
      </c>
      <c r="E270" s="115">
        <v>298140.21999999997</v>
      </c>
      <c r="F270" s="113">
        <f t="shared" si="41"/>
        <v>388280.79000000004</v>
      </c>
    </row>
    <row r="271" spans="1:6" ht="34.200000000000003" customHeight="1" x14ac:dyDescent="0.25">
      <c r="A271" s="107" t="s">
        <v>299</v>
      </c>
      <c r="B271" s="130" t="s">
        <v>132</v>
      </c>
      <c r="C271" s="131" t="s">
        <v>593</v>
      </c>
      <c r="D271" s="113">
        <f>D272</f>
        <v>1696393.47</v>
      </c>
      <c r="E271" s="113">
        <f>E272</f>
        <v>1531945.87</v>
      </c>
      <c r="F271" s="113">
        <f t="shared" si="41"/>
        <v>164447.59999999986</v>
      </c>
    </row>
    <row r="272" spans="1:6" ht="15" customHeight="1" x14ac:dyDescent="0.25">
      <c r="A272" s="107" t="s">
        <v>301</v>
      </c>
      <c r="B272" s="130" t="s">
        <v>132</v>
      </c>
      <c r="C272" s="131" t="s">
        <v>594</v>
      </c>
      <c r="D272" s="113">
        <f>D273</f>
        <v>1696393.47</v>
      </c>
      <c r="E272" s="113">
        <f>E273</f>
        <v>1531945.87</v>
      </c>
      <c r="F272" s="113">
        <f t="shared" si="41"/>
        <v>164447.59999999986</v>
      </c>
    </row>
    <row r="273" spans="1:6" ht="34.950000000000003" customHeight="1" x14ac:dyDescent="0.25">
      <c r="A273" s="107" t="s">
        <v>303</v>
      </c>
      <c r="B273" s="130" t="s">
        <v>132</v>
      </c>
      <c r="C273" s="131" t="s">
        <v>595</v>
      </c>
      <c r="D273" s="113">
        <v>1696393.47</v>
      </c>
      <c r="E273" s="113">
        <v>1531945.87</v>
      </c>
      <c r="F273" s="113">
        <f t="shared" si="41"/>
        <v>164447.59999999986</v>
      </c>
    </row>
    <row r="274" spans="1:6" ht="31.8" customHeight="1" x14ac:dyDescent="0.25">
      <c r="A274" s="107" t="s">
        <v>255</v>
      </c>
      <c r="B274" s="130" t="s">
        <v>132</v>
      </c>
      <c r="C274" s="131" t="s">
        <v>394</v>
      </c>
      <c r="D274" s="113">
        <f>D275</f>
        <v>1278291.42</v>
      </c>
      <c r="E274" s="113">
        <f>E275</f>
        <v>1037683.7</v>
      </c>
      <c r="F274" s="113">
        <f t="shared" si="41"/>
        <v>240607.71999999997</v>
      </c>
    </row>
    <row r="275" spans="1:6" ht="57.6" customHeight="1" x14ac:dyDescent="0.25">
      <c r="A275" s="107" t="s">
        <v>987</v>
      </c>
      <c r="B275" s="130" t="s">
        <v>132</v>
      </c>
      <c r="C275" s="131" t="s">
        <v>395</v>
      </c>
      <c r="D275" s="113">
        <f>D276</f>
        <v>1278291.42</v>
      </c>
      <c r="E275" s="113">
        <f>E276</f>
        <v>1037683.7</v>
      </c>
      <c r="F275" s="113">
        <f t="shared" si="41"/>
        <v>240607.71999999997</v>
      </c>
    </row>
    <row r="276" spans="1:6" ht="27" customHeight="1" x14ac:dyDescent="0.25">
      <c r="A276" s="107" t="s">
        <v>351</v>
      </c>
      <c r="B276" s="130" t="s">
        <v>132</v>
      </c>
      <c r="C276" s="131" t="s">
        <v>396</v>
      </c>
      <c r="D276" s="113">
        <v>1278291.42</v>
      </c>
      <c r="E276" s="115">
        <v>1037683.7</v>
      </c>
      <c r="F276" s="113">
        <f t="shared" si="41"/>
        <v>240607.71999999997</v>
      </c>
    </row>
    <row r="277" spans="1:6" ht="15.6" customHeight="1" x14ac:dyDescent="0.25">
      <c r="A277" s="107" t="s">
        <v>162</v>
      </c>
      <c r="B277" s="130" t="s">
        <v>132</v>
      </c>
      <c r="C277" s="131" t="s">
        <v>397</v>
      </c>
      <c r="D277" s="113">
        <f>D278</f>
        <v>14278.08</v>
      </c>
      <c r="E277" s="113">
        <f>E280</f>
        <v>11187.38</v>
      </c>
      <c r="F277" s="113">
        <f t="shared" si="41"/>
        <v>3090.7000000000007</v>
      </c>
    </row>
    <row r="278" spans="1:6" ht="16.95" customHeight="1" x14ac:dyDescent="0.25">
      <c r="A278" s="107" t="s">
        <v>168</v>
      </c>
      <c r="B278" s="130" t="s">
        <v>132</v>
      </c>
      <c r="C278" s="131" t="s">
        <v>398</v>
      </c>
      <c r="D278" s="113">
        <f>D279+D280</f>
        <v>14278.08</v>
      </c>
      <c r="E278" s="113">
        <f>E279+E280</f>
        <v>11187.38</v>
      </c>
      <c r="F278" s="113">
        <f t="shared" si="41"/>
        <v>3090.7000000000007</v>
      </c>
    </row>
    <row r="279" spans="1:6" ht="14.4" customHeight="1" x14ac:dyDescent="0.25">
      <c r="A279" s="107" t="s">
        <v>172</v>
      </c>
      <c r="B279" s="130" t="s">
        <v>132</v>
      </c>
      <c r="C279" s="131" t="s">
        <v>399</v>
      </c>
      <c r="D279" s="113">
        <v>0</v>
      </c>
      <c r="E279" s="113">
        <v>0</v>
      </c>
      <c r="F279" s="113">
        <f t="shared" si="41"/>
        <v>0</v>
      </c>
    </row>
    <row r="280" spans="1:6" ht="15" customHeight="1" x14ac:dyDescent="0.25">
      <c r="A280" s="107" t="s">
        <v>174</v>
      </c>
      <c r="B280" s="130" t="s">
        <v>132</v>
      </c>
      <c r="C280" s="131" t="s">
        <v>721</v>
      </c>
      <c r="D280" s="113">
        <v>14278.08</v>
      </c>
      <c r="E280" s="113">
        <v>11187.38</v>
      </c>
      <c r="F280" s="113">
        <f t="shared" si="41"/>
        <v>3090.7000000000007</v>
      </c>
    </row>
    <row r="281" spans="1:6" ht="17.25" customHeight="1" x14ac:dyDescent="0.25">
      <c r="A281" s="108" t="s">
        <v>400</v>
      </c>
      <c r="B281" s="120" t="s">
        <v>132</v>
      </c>
      <c r="C281" s="114" t="s">
        <v>401</v>
      </c>
      <c r="D281" s="97">
        <f>D282+D285+D288</f>
        <v>53402557.939999998</v>
      </c>
      <c r="E281" s="97">
        <f t="shared" ref="E281" si="52">E282+E285+E288</f>
        <v>41435117.710000001</v>
      </c>
      <c r="F281" s="97">
        <f t="shared" si="41"/>
        <v>11967440.229999997</v>
      </c>
    </row>
    <row r="282" spans="1:6" ht="51.6" customHeight="1" x14ac:dyDescent="0.25">
      <c r="A282" s="107" t="s">
        <v>136</v>
      </c>
      <c r="B282" s="130" t="s">
        <v>132</v>
      </c>
      <c r="C282" s="131" t="s">
        <v>402</v>
      </c>
      <c r="D282" s="113">
        <f>D283</f>
        <v>127267.4</v>
      </c>
      <c r="E282" s="113">
        <f>E283</f>
        <v>0</v>
      </c>
      <c r="F282" s="113">
        <f t="shared" si="41"/>
        <v>127267.4</v>
      </c>
    </row>
    <row r="283" spans="1:6" ht="28.5" customHeight="1" x14ac:dyDescent="0.25">
      <c r="A283" s="107" t="s">
        <v>146</v>
      </c>
      <c r="B283" s="130" t="s">
        <v>132</v>
      </c>
      <c r="C283" s="131" t="s">
        <v>403</v>
      </c>
      <c r="D283" s="113">
        <f t="shared" ref="D283:E283" si="53">D305</f>
        <v>127267.4</v>
      </c>
      <c r="E283" s="113">
        <f t="shared" si="53"/>
        <v>0</v>
      </c>
      <c r="F283" s="113">
        <f t="shared" si="41"/>
        <v>127267.4</v>
      </c>
    </row>
    <row r="284" spans="1:6" ht="56.4" customHeight="1" x14ac:dyDescent="0.25">
      <c r="A284" s="107" t="s">
        <v>229</v>
      </c>
      <c r="B284" s="130" t="s">
        <v>132</v>
      </c>
      <c r="C284" s="131" t="s">
        <v>404</v>
      </c>
      <c r="D284" s="113">
        <f>D307</f>
        <v>127267.4</v>
      </c>
      <c r="E284" s="113">
        <f>E307</f>
        <v>0</v>
      </c>
      <c r="F284" s="113">
        <f t="shared" si="41"/>
        <v>127267.4</v>
      </c>
    </row>
    <row r="285" spans="1:6" ht="23.4" customHeight="1" x14ac:dyDescent="0.25">
      <c r="A285" s="107" t="s">
        <v>154</v>
      </c>
      <c r="B285" s="130" t="s">
        <v>132</v>
      </c>
      <c r="C285" s="131" t="s">
        <v>405</v>
      </c>
      <c r="D285" s="113">
        <f>D286</f>
        <v>512892.6</v>
      </c>
      <c r="E285" s="113">
        <f>E286</f>
        <v>379933.6</v>
      </c>
      <c r="F285" s="113">
        <f t="shared" si="41"/>
        <v>132959</v>
      </c>
    </row>
    <row r="286" spans="1:6" ht="36" customHeight="1" x14ac:dyDescent="0.25">
      <c r="A286" s="107" t="s">
        <v>156</v>
      </c>
      <c r="B286" s="130" t="s">
        <v>132</v>
      </c>
      <c r="C286" s="131" t="s">
        <v>406</v>
      </c>
      <c r="D286" s="113">
        <f>D287</f>
        <v>512892.6</v>
      </c>
      <c r="E286" s="113">
        <f>E296+E308</f>
        <v>379933.6</v>
      </c>
      <c r="F286" s="113">
        <f t="shared" si="41"/>
        <v>132959</v>
      </c>
    </row>
    <row r="287" spans="1:6" ht="15" customHeight="1" x14ac:dyDescent="0.25">
      <c r="A287" s="107" t="s">
        <v>160</v>
      </c>
      <c r="B287" s="130" t="s">
        <v>132</v>
      </c>
      <c r="C287" s="131" t="s">
        <v>407</v>
      </c>
      <c r="D287" s="113">
        <f>D297+D310</f>
        <v>512892.6</v>
      </c>
      <c r="E287" s="113">
        <f>E297+E310</f>
        <v>379933.6</v>
      </c>
      <c r="F287" s="113">
        <f t="shared" si="41"/>
        <v>132959</v>
      </c>
    </row>
    <row r="288" spans="1:6" ht="34.200000000000003" customHeight="1" x14ac:dyDescent="0.25">
      <c r="A288" s="107" t="s">
        <v>255</v>
      </c>
      <c r="B288" s="130" t="s">
        <v>132</v>
      </c>
      <c r="C288" s="131" t="s">
        <v>408</v>
      </c>
      <c r="D288" s="113">
        <f>D289+D292</f>
        <v>52762397.939999998</v>
      </c>
      <c r="E288" s="113">
        <f>E289+E292</f>
        <v>41055184.109999999</v>
      </c>
      <c r="F288" s="113">
        <f t="shared" si="41"/>
        <v>11707213.829999998</v>
      </c>
    </row>
    <row r="289" spans="1:6" ht="13.2" customHeight="1" x14ac:dyDescent="0.25">
      <c r="A289" s="107" t="s">
        <v>257</v>
      </c>
      <c r="B289" s="130" t="s">
        <v>132</v>
      </c>
      <c r="C289" s="131" t="s">
        <v>409</v>
      </c>
      <c r="D289" s="113">
        <f>D290+D291</f>
        <v>52559533.890000001</v>
      </c>
      <c r="E289" s="113">
        <f>E290+E291</f>
        <v>40852320.060000002</v>
      </c>
      <c r="F289" s="113">
        <f t="shared" si="41"/>
        <v>11707213.829999998</v>
      </c>
    </row>
    <row r="290" spans="1:6" ht="56.4" customHeight="1" x14ac:dyDescent="0.25">
      <c r="A290" s="107" t="s">
        <v>307</v>
      </c>
      <c r="B290" s="130" t="s">
        <v>132</v>
      </c>
      <c r="C290" s="131" t="s">
        <v>410</v>
      </c>
      <c r="D290" s="113">
        <f>D300</f>
        <v>48252396.939999998</v>
      </c>
      <c r="E290" s="113">
        <f>E300</f>
        <v>36703479.030000001</v>
      </c>
      <c r="F290" s="113">
        <f t="shared" si="41"/>
        <v>11548917.909999996</v>
      </c>
    </row>
    <row r="291" spans="1:6" ht="0.6" customHeight="1" x14ac:dyDescent="0.25">
      <c r="A291" s="107" t="s">
        <v>259</v>
      </c>
      <c r="B291" s="130" t="s">
        <v>132</v>
      </c>
      <c r="C291" s="131" t="s">
        <v>411</v>
      </c>
      <c r="D291" s="113">
        <f>D301</f>
        <v>4307136.95</v>
      </c>
      <c r="E291" s="113">
        <f>E301</f>
        <v>4148841.03</v>
      </c>
      <c r="F291" s="113">
        <f t="shared" si="41"/>
        <v>158295.92000000039</v>
      </c>
    </row>
    <row r="292" spans="1:6" ht="56.4" customHeight="1" x14ac:dyDescent="0.25">
      <c r="A292" s="107" t="s">
        <v>987</v>
      </c>
      <c r="B292" s="130" t="s">
        <v>132</v>
      </c>
      <c r="C292" s="131" t="s">
        <v>412</v>
      </c>
      <c r="D292" s="113">
        <f>D293</f>
        <v>202864.05</v>
      </c>
      <c r="E292" s="113">
        <f>E293</f>
        <v>202864.05</v>
      </c>
      <c r="F292" s="113">
        <f t="shared" si="41"/>
        <v>0</v>
      </c>
    </row>
    <row r="293" spans="1:6" ht="28.5" customHeight="1" x14ac:dyDescent="0.25">
      <c r="A293" s="107" t="s">
        <v>351</v>
      </c>
      <c r="B293" s="130" t="s">
        <v>132</v>
      </c>
      <c r="C293" s="131" t="s">
        <v>413</v>
      </c>
      <c r="D293" s="113">
        <f>D302</f>
        <v>202864.05</v>
      </c>
      <c r="E293" s="113">
        <f>E302</f>
        <v>202864.05</v>
      </c>
      <c r="F293" s="113">
        <f t="shared" si="41"/>
        <v>0</v>
      </c>
    </row>
    <row r="294" spans="1:6" ht="13.2" x14ac:dyDescent="0.25">
      <c r="A294" s="108" t="s">
        <v>414</v>
      </c>
      <c r="B294" s="120" t="s">
        <v>132</v>
      </c>
      <c r="C294" s="114" t="s">
        <v>415</v>
      </c>
      <c r="D294" s="97">
        <f>D295+D298</f>
        <v>53037557.939999998</v>
      </c>
      <c r="E294" s="97">
        <f t="shared" ref="E294:F294" si="54">E295+E298</f>
        <v>41212385.109999999</v>
      </c>
      <c r="F294" s="97">
        <f t="shared" si="54"/>
        <v>11825172.829999998</v>
      </c>
    </row>
    <row r="295" spans="1:6" ht="25.95" customHeight="1" x14ac:dyDescent="0.25">
      <c r="A295" s="107" t="s">
        <v>154</v>
      </c>
      <c r="B295" s="130" t="s">
        <v>132</v>
      </c>
      <c r="C295" s="131" t="s">
        <v>416</v>
      </c>
      <c r="D295" s="113">
        <f>D296</f>
        <v>275160</v>
      </c>
      <c r="E295" s="113">
        <f>E296</f>
        <v>157201</v>
      </c>
      <c r="F295" s="113">
        <f t="shared" si="41"/>
        <v>117959</v>
      </c>
    </row>
    <row r="296" spans="1:6" ht="32.4" customHeight="1" x14ac:dyDescent="0.25">
      <c r="A296" s="107" t="s">
        <v>156</v>
      </c>
      <c r="B296" s="130" t="s">
        <v>132</v>
      </c>
      <c r="C296" s="131" t="s">
        <v>417</v>
      </c>
      <c r="D296" s="113">
        <f>D297</f>
        <v>275160</v>
      </c>
      <c r="E296" s="113">
        <f>E297</f>
        <v>157201</v>
      </c>
      <c r="F296" s="113">
        <f t="shared" si="41"/>
        <v>117959</v>
      </c>
    </row>
    <row r="297" spans="1:6" ht="12" customHeight="1" x14ac:dyDescent="0.25">
      <c r="A297" s="107" t="s">
        <v>160</v>
      </c>
      <c r="B297" s="130" t="s">
        <v>132</v>
      </c>
      <c r="C297" s="131" t="s">
        <v>418</v>
      </c>
      <c r="D297" s="113">
        <v>275160</v>
      </c>
      <c r="E297" s="113">
        <v>157201</v>
      </c>
      <c r="F297" s="113">
        <f t="shared" ref="F297:F362" si="55">D297-E297</f>
        <v>117959</v>
      </c>
    </row>
    <row r="298" spans="1:6" ht="34.200000000000003" customHeight="1" x14ac:dyDescent="0.25">
      <c r="A298" s="107" t="s">
        <v>255</v>
      </c>
      <c r="B298" s="130" t="s">
        <v>132</v>
      </c>
      <c r="C298" s="131" t="s">
        <v>419</v>
      </c>
      <c r="D298" s="113">
        <f>D299+D302</f>
        <v>52762397.939999998</v>
      </c>
      <c r="E298" s="113">
        <f>E299+E302</f>
        <v>41055184.109999999</v>
      </c>
      <c r="F298" s="113">
        <f t="shared" si="55"/>
        <v>11707213.829999998</v>
      </c>
    </row>
    <row r="299" spans="1:6" ht="15" customHeight="1" x14ac:dyDescent="0.25">
      <c r="A299" s="107" t="s">
        <v>257</v>
      </c>
      <c r="B299" s="130" t="s">
        <v>132</v>
      </c>
      <c r="C299" s="131" t="s">
        <v>420</v>
      </c>
      <c r="D299" s="115">
        <f>D300+D301</f>
        <v>52559533.890000001</v>
      </c>
      <c r="E299" s="115">
        <f>E300+E301</f>
        <v>40852320.060000002</v>
      </c>
      <c r="F299" s="113">
        <f t="shared" si="55"/>
        <v>11707213.829999998</v>
      </c>
    </row>
    <row r="300" spans="1:6" ht="58.5" customHeight="1" x14ac:dyDescent="0.25">
      <c r="A300" s="107" t="s">
        <v>307</v>
      </c>
      <c r="B300" s="130" t="s">
        <v>132</v>
      </c>
      <c r="C300" s="131" t="s">
        <v>421</v>
      </c>
      <c r="D300" s="115">
        <v>48252396.939999998</v>
      </c>
      <c r="E300" s="113">
        <v>36703479.030000001</v>
      </c>
      <c r="F300" s="113">
        <f t="shared" si="55"/>
        <v>11548917.909999996</v>
      </c>
    </row>
    <row r="301" spans="1:6" ht="23.4" customHeight="1" x14ac:dyDescent="0.25">
      <c r="A301" s="107" t="s">
        <v>259</v>
      </c>
      <c r="B301" s="130" t="s">
        <v>132</v>
      </c>
      <c r="C301" s="131" t="s">
        <v>422</v>
      </c>
      <c r="D301" s="113">
        <v>4307136.95</v>
      </c>
      <c r="E301" s="113">
        <v>4148841.03</v>
      </c>
      <c r="F301" s="113">
        <f t="shared" si="55"/>
        <v>158295.92000000039</v>
      </c>
    </row>
    <row r="302" spans="1:6" ht="58.2" customHeight="1" x14ac:dyDescent="0.25">
      <c r="A302" s="107" t="s">
        <v>987</v>
      </c>
      <c r="B302" s="130" t="s">
        <v>132</v>
      </c>
      <c r="C302" s="131" t="s">
        <v>423</v>
      </c>
      <c r="D302" s="113">
        <v>202864.05</v>
      </c>
      <c r="E302" s="113">
        <f>E303</f>
        <v>202864.05</v>
      </c>
      <c r="F302" s="113">
        <f t="shared" si="55"/>
        <v>0</v>
      </c>
    </row>
    <row r="303" spans="1:6" ht="24" customHeight="1" x14ac:dyDescent="0.25">
      <c r="A303" s="107" t="s">
        <v>351</v>
      </c>
      <c r="B303" s="130" t="s">
        <v>132</v>
      </c>
      <c r="C303" s="131" t="s">
        <v>424</v>
      </c>
      <c r="D303" s="113">
        <v>202864.05</v>
      </c>
      <c r="E303" s="113">
        <v>202864.05</v>
      </c>
      <c r="F303" s="113">
        <f t="shared" si="55"/>
        <v>0</v>
      </c>
    </row>
    <row r="304" spans="1:6" ht="24" customHeight="1" x14ac:dyDescent="0.25">
      <c r="A304" s="108" t="s">
        <v>425</v>
      </c>
      <c r="B304" s="120" t="s">
        <v>132</v>
      </c>
      <c r="C304" s="114" t="s">
        <v>426</v>
      </c>
      <c r="D304" s="97">
        <f>D305+D308</f>
        <v>365000</v>
      </c>
      <c r="E304" s="97">
        <f>E305+E308</f>
        <v>222732.6</v>
      </c>
      <c r="F304" s="97">
        <f t="shared" si="55"/>
        <v>142267.4</v>
      </c>
    </row>
    <row r="305" spans="1:6" ht="52.2" customHeight="1" x14ac:dyDescent="0.25">
      <c r="A305" s="107" t="s">
        <v>136</v>
      </c>
      <c r="B305" s="130" t="s">
        <v>132</v>
      </c>
      <c r="C305" s="131" t="s">
        <v>783</v>
      </c>
      <c r="D305" s="113">
        <f>D306</f>
        <v>127267.4</v>
      </c>
      <c r="E305" s="113">
        <v>0</v>
      </c>
      <c r="F305" s="113">
        <f t="shared" si="55"/>
        <v>127267.4</v>
      </c>
    </row>
    <row r="306" spans="1:6" ht="24" customHeight="1" x14ac:dyDescent="0.25">
      <c r="A306" s="107" t="s">
        <v>146</v>
      </c>
      <c r="B306" s="130" t="s">
        <v>132</v>
      </c>
      <c r="C306" s="131" t="s">
        <v>784</v>
      </c>
      <c r="D306" s="113">
        <v>127267.4</v>
      </c>
      <c r="E306" s="113">
        <v>0</v>
      </c>
      <c r="F306" s="113">
        <f t="shared" si="55"/>
        <v>127267.4</v>
      </c>
    </row>
    <row r="307" spans="1:6" ht="52.8" customHeight="1" x14ac:dyDescent="0.25">
      <c r="A307" s="107" t="s">
        <v>229</v>
      </c>
      <c r="B307" s="130" t="s">
        <v>132</v>
      </c>
      <c r="C307" s="131" t="s">
        <v>785</v>
      </c>
      <c r="D307" s="113">
        <v>127267.4</v>
      </c>
      <c r="E307" s="113">
        <v>0</v>
      </c>
      <c r="F307" s="113">
        <f t="shared" si="55"/>
        <v>127267.4</v>
      </c>
    </row>
    <row r="308" spans="1:6" ht="22.95" customHeight="1" x14ac:dyDescent="0.25">
      <c r="A308" s="107" t="s">
        <v>154</v>
      </c>
      <c r="B308" s="130" t="s">
        <v>132</v>
      </c>
      <c r="C308" s="131" t="s">
        <v>720</v>
      </c>
      <c r="D308" s="113">
        <f>D309</f>
        <v>237732.6</v>
      </c>
      <c r="E308" s="113">
        <f>E309</f>
        <v>222732.6</v>
      </c>
      <c r="F308" s="113">
        <f t="shared" si="55"/>
        <v>15000</v>
      </c>
    </row>
    <row r="309" spans="1:6" ht="33" customHeight="1" x14ac:dyDescent="0.25">
      <c r="A309" s="107" t="s">
        <v>156</v>
      </c>
      <c r="B309" s="130" t="s">
        <v>132</v>
      </c>
      <c r="C309" s="131" t="s">
        <v>719</v>
      </c>
      <c r="D309" s="113">
        <v>237732.6</v>
      </c>
      <c r="E309" s="113">
        <f>E310</f>
        <v>222732.6</v>
      </c>
      <c r="F309" s="113">
        <f t="shared" si="55"/>
        <v>15000</v>
      </c>
    </row>
    <row r="310" spans="1:6" ht="18.600000000000001" customHeight="1" x14ac:dyDescent="0.25">
      <c r="A310" s="107" t="s">
        <v>160</v>
      </c>
      <c r="B310" s="130" t="s">
        <v>132</v>
      </c>
      <c r="C310" s="131" t="s">
        <v>718</v>
      </c>
      <c r="D310" s="113">
        <v>237732.6</v>
      </c>
      <c r="E310" s="113">
        <v>222732.6</v>
      </c>
      <c r="F310" s="113">
        <f t="shared" si="55"/>
        <v>15000</v>
      </c>
    </row>
    <row r="311" spans="1:6" ht="15.6" customHeight="1" x14ac:dyDescent="0.25">
      <c r="A311" s="108" t="s">
        <v>427</v>
      </c>
      <c r="B311" s="120" t="s">
        <v>132</v>
      </c>
      <c r="C311" s="114" t="s">
        <v>428</v>
      </c>
      <c r="D311" s="97">
        <f>D312+D315+D318+D325+D328</f>
        <v>12927026.25</v>
      </c>
      <c r="E311" s="97">
        <f>E312+E315+E318+E325+E328</f>
        <v>7273265.6900000004</v>
      </c>
      <c r="F311" s="97">
        <f t="shared" si="55"/>
        <v>5653760.5599999996</v>
      </c>
    </row>
    <row r="312" spans="1:6" ht="55.2" customHeight="1" x14ac:dyDescent="0.25">
      <c r="A312" s="107" t="s">
        <v>136</v>
      </c>
      <c r="B312" s="130" t="s">
        <v>132</v>
      </c>
      <c r="C312" s="131" t="s">
        <v>429</v>
      </c>
      <c r="D312" s="113">
        <v>5000</v>
      </c>
      <c r="E312" s="113">
        <f>E313</f>
        <v>0</v>
      </c>
      <c r="F312" s="113">
        <f t="shared" si="55"/>
        <v>5000</v>
      </c>
    </row>
    <row r="313" spans="1:6" ht="29.25" customHeight="1" x14ac:dyDescent="0.25">
      <c r="A313" s="107" t="s">
        <v>146</v>
      </c>
      <c r="B313" s="130" t="s">
        <v>132</v>
      </c>
      <c r="C313" s="131" t="s">
        <v>430</v>
      </c>
      <c r="D313" s="113">
        <f>D352</f>
        <v>5000</v>
      </c>
      <c r="E313" s="113">
        <v>0</v>
      </c>
      <c r="F313" s="113">
        <f t="shared" si="55"/>
        <v>5000</v>
      </c>
    </row>
    <row r="314" spans="1:6" ht="55.95" customHeight="1" x14ac:dyDescent="0.25">
      <c r="A314" s="107" t="s">
        <v>229</v>
      </c>
      <c r="B314" s="130" t="s">
        <v>132</v>
      </c>
      <c r="C314" s="131" t="s">
        <v>431</v>
      </c>
      <c r="D314" s="113">
        <f>D353</f>
        <v>5000</v>
      </c>
      <c r="E314" s="113">
        <f>E353</f>
        <v>0</v>
      </c>
      <c r="F314" s="113">
        <f t="shared" si="55"/>
        <v>5000</v>
      </c>
    </row>
    <row r="315" spans="1:6" ht="38.25" customHeight="1" x14ac:dyDescent="0.25">
      <c r="A315" s="107" t="s">
        <v>154</v>
      </c>
      <c r="B315" s="130" t="s">
        <v>132</v>
      </c>
      <c r="C315" s="131" t="s">
        <v>432</v>
      </c>
      <c r="D315" s="113">
        <f t="shared" ref="D315:E315" si="56">D354</f>
        <v>299992.55</v>
      </c>
      <c r="E315" s="113">
        <f t="shared" si="56"/>
        <v>45370</v>
      </c>
      <c r="F315" s="113">
        <f t="shared" si="55"/>
        <v>254622.55</v>
      </c>
    </row>
    <row r="316" spans="1:6" ht="33" customHeight="1" x14ac:dyDescent="0.25">
      <c r="A316" s="107" t="s">
        <v>156</v>
      </c>
      <c r="B316" s="130" t="s">
        <v>132</v>
      </c>
      <c r="C316" s="131" t="s">
        <v>433</v>
      </c>
      <c r="D316" s="113">
        <f>D355</f>
        <v>299992.55</v>
      </c>
      <c r="E316" s="113">
        <f t="shared" ref="E316" si="57">E355</f>
        <v>45370</v>
      </c>
      <c r="F316" s="113">
        <f t="shared" si="55"/>
        <v>254622.55</v>
      </c>
    </row>
    <row r="317" spans="1:6" ht="15.6" customHeight="1" x14ac:dyDescent="0.25">
      <c r="A317" s="107" t="s">
        <v>160</v>
      </c>
      <c r="B317" s="130" t="s">
        <v>132</v>
      </c>
      <c r="C317" s="131" t="s">
        <v>434</v>
      </c>
      <c r="D317" s="113">
        <f>D356</f>
        <v>299992.55</v>
      </c>
      <c r="E317" s="113">
        <f>E356</f>
        <v>45370</v>
      </c>
      <c r="F317" s="113">
        <f t="shared" si="55"/>
        <v>254622.55</v>
      </c>
    </row>
    <row r="318" spans="1:6" ht="22.95" customHeight="1" x14ac:dyDescent="0.25">
      <c r="A318" s="107" t="s">
        <v>435</v>
      </c>
      <c r="B318" s="130" t="s">
        <v>132</v>
      </c>
      <c r="C318" s="131" t="s">
        <v>436</v>
      </c>
      <c r="D318" s="113">
        <f>D319+D321+D324</f>
        <v>10683333.699999999</v>
      </c>
      <c r="E318" s="113">
        <f>E319+E321+E324</f>
        <v>7171895.6900000004</v>
      </c>
      <c r="F318" s="113">
        <f t="shared" si="55"/>
        <v>3511438.0099999988</v>
      </c>
    </row>
    <row r="319" spans="1:6" ht="24" customHeight="1" x14ac:dyDescent="0.25">
      <c r="A319" s="107" t="s">
        <v>437</v>
      </c>
      <c r="B319" s="130" t="s">
        <v>132</v>
      </c>
      <c r="C319" s="131" t="s">
        <v>438</v>
      </c>
      <c r="D319" s="113">
        <f>D333</f>
        <v>8613963.5999999996</v>
      </c>
      <c r="E319" s="113">
        <f>E333</f>
        <v>6238416.1500000004</v>
      </c>
      <c r="F319" s="113">
        <f t="shared" si="55"/>
        <v>2375547.4499999993</v>
      </c>
    </row>
    <row r="320" spans="1:6" ht="16.2" customHeight="1" x14ac:dyDescent="0.25">
      <c r="A320" s="107" t="s">
        <v>439</v>
      </c>
      <c r="B320" s="130" t="s">
        <v>132</v>
      </c>
      <c r="C320" s="131" t="s">
        <v>440</v>
      </c>
      <c r="D320" s="113">
        <f>D334</f>
        <v>8613963.5999999996</v>
      </c>
      <c r="E320" s="113">
        <f>E334</f>
        <v>6238416.1500000004</v>
      </c>
      <c r="F320" s="113">
        <f t="shared" si="55"/>
        <v>2375547.4499999993</v>
      </c>
    </row>
    <row r="321" spans="1:6" ht="21" customHeight="1" x14ac:dyDescent="0.25">
      <c r="A321" s="107" t="s">
        <v>441</v>
      </c>
      <c r="B321" s="130" t="s">
        <v>132</v>
      </c>
      <c r="C321" s="131" t="s">
        <v>442</v>
      </c>
      <c r="D321" s="113">
        <f>D322+D323</f>
        <v>1999370.1</v>
      </c>
      <c r="E321" s="113">
        <f>E322+E323</f>
        <v>863479.53999999992</v>
      </c>
      <c r="F321" s="113">
        <f t="shared" si="55"/>
        <v>1135890.56</v>
      </c>
    </row>
    <row r="322" spans="1:6" ht="32.4" customHeight="1" x14ac:dyDescent="0.25">
      <c r="A322" s="107" t="s">
        <v>443</v>
      </c>
      <c r="B322" s="130" t="s">
        <v>132</v>
      </c>
      <c r="C322" s="131" t="s">
        <v>444</v>
      </c>
      <c r="D322" s="113">
        <f>D338+D359</f>
        <v>840000</v>
      </c>
      <c r="E322" s="113">
        <f>E338+E359</f>
        <v>538607.43999999994</v>
      </c>
      <c r="F322" s="113">
        <f t="shared" si="55"/>
        <v>301392.56000000006</v>
      </c>
    </row>
    <row r="323" spans="1:6" ht="15.6" customHeight="1" x14ac:dyDescent="0.25">
      <c r="A323" s="107" t="s">
        <v>445</v>
      </c>
      <c r="B323" s="130" t="s">
        <v>132</v>
      </c>
      <c r="C323" s="131" t="s">
        <v>446</v>
      </c>
      <c r="D323" s="113">
        <f>D339+D343</f>
        <v>1159370.1000000001</v>
      </c>
      <c r="E323" s="113">
        <f>E339+E343</f>
        <v>324872.09999999998</v>
      </c>
      <c r="F323" s="113">
        <f t="shared" si="55"/>
        <v>834498.00000000012</v>
      </c>
    </row>
    <row r="324" spans="1:6" ht="13.2" x14ac:dyDescent="0.25">
      <c r="A324" s="107" t="s">
        <v>447</v>
      </c>
      <c r="B324" s="130" t="s">
        <v>132</v>
      </c>
      <c r="C324" s="131" t="s">
        <v>448</v>
      </c>
      <c r="D324" s="113">
        <f>D360</f>
        <v>70000</v>
      </c>
      <c r="E324" s="113">
        <f>E360</f>
        <v>70000</v>
      </c>
      <c r="F324" s="113">
        <f t="shared" si="55"/>
        <v>0</v>
      </c>
    </row>
    <row r="325" spans="1:6" ht="32.4" hidden="1" customHeight="1" x14ac:dyDescent="0.25">
      <c r="A325" s="107" t="s">
        <v>299</v>
      </c>
      <c r="B325" s="130" t="s">
        <v>132</v>
      </c>
      <c r="C325" s="131" t="s">
        <v>449</v>
      </c>
      <c r="D325" s="113">
        <f t="shared" ref="D325:E325" si="58">D344</f>
        <v>0</v>
      </c>
      <c r="E325" s="113">
        <f t="shared" si="58"/>
        <v>0</v>
      </c>
      <c r="F325" s="113">
        <f t="shared" si="55"/>
        <v>0</v>
      </c>
    </row>
    <row r="326" spans="1:6" ht="14.4" hidden="1" customHeight="1" x14ac:dyDescent="0.25">
      <c r="A326" s="107" t="s">
        <v>301</v>
      </c>
      <c r="B326" s="130" t="s">
        <v>132</v>
      </c>
      <c r="C326" s="131" t="s">
        <v>450</v>
      </c>
      <c r="D326" s="113">
        <f>D345</f>
        <v>0</v>
      </c>
      <c r="E326" s="113">
        <f>E345</f>
        <v>0</v>
      </c>
      <c r="F326" s="113">
        <f t="shared" si="55"/>
        <v>0</v>
      </c>
    </row>
    <row r="327" spans="1:6" ht="46.2" hidden="1" customHeight="1" x14ac:dyDescent="0.25">
      <c r="A327" s="107" t="s">
        <v>451</v>
      </c>
      <c r="B327" s="130" t="s">
        <v>132</v>
      </c>
      <c r="C327" s="131" t="s">
        <v>452</v>
      </c>
      <c r="D327" s="113">
        <f>D346</f>
        <v>0</v>
      </c>
      <c r="E327" s="113">
        <f>E346</f>
        <v>0</v>
      </c>
      <c r="F327" s="113">
        <f t="shared" si="55"/>
        <v>0</v>
      </c>
    </row>
    <row r="328" spans="1:6" ht="33" customHeight="1" x14ac:dyDescent="0.25">
      <c r="A328" s="107" t="s">
        <v>255</v>
      </c>
      <c r="B328" s="130" t="s">
        <v>132</v>
      </c>
      <c r="C328" s="131" t="s">
        <v>453</v>
      </c>
      <c r="D328" s="113">
        <f>D329</f>
        <v>1938700</v>
      </c>
      <c r="E328" s="113">
        <f>E329</f>
        <v>56000</v>
      </c>
      <c r="F328" s="113">
        <f t="shared" si="55"/>
        <v>1882700</v>
      </c>
    </row>
    <row r="329" spans="1:6" ht="19.2" customHeight="1" x14ac:dyDescent="0.25">
      <c r="A329" s="107" t="s">
        <v>257</v>
      </c>
      <c r="B329" s="130" t="s">
        <v>132</v>
      </c>
      <c r="C329" s="131" t="s">
        <v>454</v>
      </c>
      <c r="D329" s="113">
        <f>D330</f>
        <v>1938700</v>
      </c>
      <c r="E329" s="113">
        <f>E330</f>
        <v>56000</v>
      </c>
      <c r="F329" s="113">
        <f t="shared" si="55"/>
        <v>1882700</v>
      </c>
    </row>
    <row r="330" spans="1:6" ht="22.8" customHeight="1" x14ac:dyDescent="0.25">
      <c r="A330" s="107" t="s">
        <v>259</v>
      </c>
      <c r="B330" s="130" t="s">
        <v>132</v>
      </c>
      <c r="C330" s="131" t="s">
        <v>455</v>
      </c>
      <c r="D330" s="113">
        <f>D349+D363</f>
        <v>1938700</v>
      </c>
      <c r="E330" s="113">
        <f>E349+E363</f>
        <v>56000</v>
      </c>
      <c r="F330" s="113">
        <f t="shared" si="55"/>
        <v>1882700</v>
      </c>
    </row>
    <row r="331" spans="1:6" ht="18.600000000000001" customHeight="1" x14ac:dyDescent="0.25">
      <c r="A331" s="108" t="s">
        <v>456</v>
      </c>
      <c r="B331" s="120" t="s">
        <v>132</v>
      </c>
      <c r="C331" s="114" t="s">
        <v>457</v>
      </c>
      <c r="D331" s="97">
        <f t="shared" ref="D331:E332" si="59">D332</f>
        <v>8613963.5999999996</v>
      </c>
      <c r="E331" s="97">
        <f t="shared" si="59"/>
        <v>6238416.1500000004</v>
      </c>
      <c r="F331" s="97">
        <f t="shared" si="55"/>
        <v>2375547.4499999993</v>
      </c>
    </row>
    <row r="332" spans="1:6" ht="22.8" customHeight="1" x14ac:dyDescent="0.25">
      <c r="A332" s="107" t="s">
        <v>435</v>
      </c>
      <c r="B332" s="130" t="s">
        <v>132</v>
      </c>
      <c r="C332" s="131" t="s">
        <v>458</v>
      </c>
      <c r="D332" s="113">
        <f t="shared" si="59"/>
        <v>8613963.5999999996</v>
      </c>
      <c r="E332" s="113">
        <f t="shared" si="59"/>
        <v>6238416.1500000004</v>
      </c>
      <c r="F332" s="113">
        <f t="shared" si="55"/>
        <v>2375547.4499999993</v>
      </c>
    </row>
    <row r="333" spans="1:6" ht="24.6" customHeight="1" x14ac:dyDescent="0.25">
      <c r="A333" s="107" t="s">
        <v>437</v>
      </c>
      <c r="B333" s="130" t="s">
        <v>132</v>
      </c>
      <c r="C333" s="131" t="s">
        <v>459</v>
      </c>
      <c r="D333" s="113">
        <v>8613963.5999999996</v>
      </c>
      <c r="E333" s="115">
        <f>E334</f>
        <v>6238416.1500000004</v>
      </c>
      <c r="F333" s="113">
        <f t="shared" si="55"/>
        <v>2375547.4499999993</v>
      </c>
    </row>
    <row r="334" spans="1:6" ht="18" customHeight="1" x14ac:dyDescent="0.25">
      <c r="A334" s="107" t="s">
        <v>439</v>
      </c>
      <c r="B334" s="130" t="s">
        <v>132</v>
      </c>
      <c r="C334" s="131" t="s">
        <v>460</v>
      </c>
      <c r="D334" s="113">
        <v>8613963.5999999996</v>
      </c>
      <c r="E334" s="113">
        <v>6238416.1500000004</v>
      </c>
      <c r="F334" s="113">
        <f t="shared" si="55"/>
        <v>2375547.4499999993</v>
      </c>
    </row>
    <row r="335" spans="1:6" ht="15.6" customHeight="1" x14ac:dyDescent="0.25">
      <c r="A335" s="108" t="s">
        <v>461</v>
      </c>
      <c r="B335" s="120" t="s">
        <v>132</v>
      </c>
      <c r="C335" s="114" t="s">
        <v>462</v>
      </c>
      <c r="D335" s="97">
        <f>D336</f>
        <v>1674498</v>
      </c>
      <c r="E335" s="97">
        <f>E336</f>
        <v>538607.43999999994</v>
      </c>
      <c r="F335" s="97">
        <f t="shared" si="55"/>
        <v>1135890.56</v>
      </c>
    </row>
    <row r="336" spans="1:6" ht="22.95" customHeight="1" x14ac:dyDescent="0.25">
      <c r="A336" s="107" t="s">
        <v>435</v>
      </c>
      <c r="B336" s="130" t="s">
        <v>132</v>
      </c>
      <c r="C336" s="131" t="s">
        <v>463</v>
      </c>
      <c r="D336" s="113">
        <f>D337</f>
        <v>1674498</v>
      </c>
      <c r="E336" s="113">
        <f>E337</f>
        <v>538607.43999999994</v>
      </c>
      <c r="F336" s="113">
        <f t="shared" si="55"/>
        <v>1135890.56</v>
      </c>
    </row>
    <row r="337" spans="1:6" ht="24" customHeight="1" x14ac:dyDescent="0.25">
      <c r="A337" s="107" t="s">
        <v>441</v>
      </c>
      <c r="B337" s="130" t="s">
        <v>132</v>
      </c>
      <c r="C337" s="131" t="s">
        <v>464</v>
      </c>
      <c r="D337" s="113">
        <f>D338+D339</f>
        <v>1674498</v>
      </c>
      <c r="E337" s="113">
        <f>E338+E339</f>
        <v>538607.43999999994</v>
      </c>
      <c r="F337" s="113">
        <f t="shared" si="55"/>
        <v>1135890.56</v>
      </c>
    </row>
    <row r="338" spans="1:6" ht="36" customHeight="1" x14ac:dyDescent="0.25">
      <c r="A338" s="107" t="s">
        <v>443</v>
      </c>
      <c r="B338" s="130" t="s">
        <v>132</v>
      </c>
      <c r="C338" s="131" t="s">
        <v>465</v>
      </c>
      <c r="D338" s="113">
        <v>840000</v>
      </c>
      <c r="E338" s="113">
        <v>538607.43999999994</v>
      </c>
      <c r="F338" s="113">
        <f t="shared" si="55"/>
        <v>301392.56000000006</v>
      </c>
    </row>
    <row r="339" spans="1:6" ht="15.6" customHeight="1" x14ac:dyDescent="0.25">
      <c r="A339" s="107" t="s">
        <v>445</v>
      </c>
      <c r="B339" s="130" t="s">
        <v>132</v>
      </c>
      <c r="C339" s="131" t="s">
        <v>466</v>
      </c>
      <c r="D339" s="113">
        <v>834498</v>
      </c>
      <c r="E339" s="113">
        <v>0</v>
      </c>
      <c r="F339" s="113">
        <f t="shared" si="55"/>
        <v>834498</v>
      </c>
    </row>
    <row r="340" spans="1:6" ht="13.2" x14ac:dyDescent="0.25">
      <c r="A340" s="108" t="s">
        <v>467</v>
      </c>
      <c r="B340" s="120" t="s">
        <v>132</v>
      </c>
      <c r="C340" s="114" t="s">
        <v>468</v>
      </c>
      <c r="D340" s="97">
        <f>D341+D344+D347</f>
        <v>2207572.1</v>
      </c>
      <c r="E340" s="97">
        <f>E341+E344+E347</f>
        <v>324872.09999999998</v>
      </c>
      <c r="F340" s="97">
        <f t="shared" si="55"/>
        <v>1882700</v>
      </c>
    </row>
    <row r="341" spans="1:6" ht="24" customHeight="1" x14ac:dyDescent="0.25">
      <c r="A341" s="107" t="s">
        <v>435</v>
      </c>
      <c r="B341" s="130" t="s">
        <v>132</v>
      </c>
      <c r="C341" s="131" t="s">
        <v>590</v>
      </c>
      <c r="D341" s="113">
        <f>D342</f>
        <v>324872.09999999998</v>
      </c>
      <c r="E341" s="113">
        <f>E342</f>
        <v>324872.09999999998</v>
      </c>
      <c r="F341" s="113">
        <f t="shared" si="55"/>
        <v>0</v>
      </c>
    </row>
    <row r="342" spans="1:6" ht="22.95" customHeight="1" x14ac:dyDescent="0.25">
      <c r="A342" s="107" t="s">
        <v>441</v>
      </c>
      <c r="B342" s="130" t="s">
        <v>132</v>
      </c>
      <c r="C342" s="131" t="s">
        <v>591</v>
      </c>
      <c r="D342" s="115">
        <v>324872.09999999998</v>
      </c>
      <c r="E342" s="113">
        <v>324872.09999999998</v>
      </c>
      <c r="F342" s="113">
        <f t="shared" si="55"/>
        <v>0</v>
      </c>
    </row>
    <row r="343" spans="1:6" ht="15.6" customHeight="1" x14ac:dyDescent="0.25">
      <c r="A343" s="107" t="s">
        <v>445</v>
      </c>
      <c r="B343" s="130" t="s">
        <v>132</v>
      </c>
      <c r="C343" s="131" t="s">
        <v>592</v>
      </c>
      <c r="D343" s="113">
        <v>324872.09999999998</v>
      </c>
      <c r="E343" s="113">
        <v>324872.09999999998</v>
      </c>
      <c r="F343" s="113">
        <f t="shared" si="55"/>
        <v>0</v>
      </c>
    </row>
    <row r="344" spans="1:6" ht="34.950000000000003" hidden="1" customHeight="1" x14ac:dyDescent="0.25">
      <c r="A344" s="107" t="s">
        <v>299</v>
      </c>
      <c r="B344" s="130" t="s">
        <v>132</v>
      </c>
      <c r="C344" s="131" t="s">
        <v>469</v>
      </c>
      <c r="D344" s="113">
        <f>D345</f>
        <v>0</v>
      </c>
      <c r="E344" s="113">
        <v>0</v>
      </c>
      <c r="F344" s="113">
        <f t="shared" si="55"/>
        <v>0</v>
      </c>
    </row>
    <row r="345" spans="1:6" ht="16.2" hidden="1" customHeight="1" x14ac:dyDescent="0.25">
      <c r="A345" s="107" t="s">
        <v>301</v>
      </c>
      <c r="B345" s="130" t="s">
        <v>132</v>
      </c>
      <c r="C345" s="131" t="s">
        <v>470</v>
      </c>
      <c r="D345" s="113">
        <v>0</v>
      </c>
      <c r="E345" s="113">
        <v>0</v>
      </c>
      <c r="F345" s="113">
        <f t="shared" si="55"/>
        <v>0</v>
      </c>
    </row>
    <row r="346" spans="1:6" ht="48.75" hidden="1" customHeight="1" x14ac:dyDescent="0.25">
      <c r="A346" s="107" t="s">
        <v>451</v>
      </c>
      <c r="B346" s="130" t="s">
        <v>132</v>
      </c>
      <c r="C346" s="131" t="s">
        <v>471</v>
      </c>
      <c r="D346" s="113">
        <v>0</v>
      </c>
      <c r="E346" s="113">
        <v>0</v>
      </c>
      <c r="F346" s="113">
        <f t="shared" si="55"/>
        <v>0</v>
      </c>
    </row>
    <row r="347" spans="1:6" ht="34.200000000000003" customHeight="1" x14ac:dyDescent="0.25">
      <c r="A347" s="107" t="s">
        <v>255</v>
      </c>
      <c r="B347" s="130" t="s">
        <v>132</v>
      </c>
      <c r="C347" s="131" t="s">
        <v>472</v>
      </c>
      <c r="D347" s="113">
        <f>D348</f>
        <v>1882700</v>
      </c>
      <c r="E347" s="113">
        <v>0</v>
      </c>
      <c r="F347" s="113">
        <f t="shared" si="55"/>
        <v>1882700</v>
      </c>
    </row>
    <row r="348" spans="1:6" ht="16.2" customHeight="1" x14ac:dyDescent="0.25">
      <c r="A348" s="107" t="s">
        <v>257</v>
      </c>
      <c r="B348" s="130" t="s">
        <v>132</v>
      </c>
      <c r="C348" s="131" t="s">
        <v>473</v>
      </c>
      <c r="D348" s="113">
        <v>1882700</v>
      </c>
      <c r="E348" s="113">
        <v>0</v>
      </c>
      <c r="F348" s="113">
        <f t="shared" si="55"/>
        <v>1882700</v>
      </c>
    </row>
    <row r="349" spans="1:6" ht="24.6" customHeight="1" x14ac:dyDescent="0.25">
      <c r="A349" s="107" t="s">
        <v>259</v>
      </c>
      <c r="B349" s="130" t="s">
        <v>132</v>
      </c>
      <c r="C349" s="131" t="s">
        <v>474</v>
      </c>
      <c r="D349" s="113">
        <v>1882700</v>
      </c>
      <c r="E349" s="113">
        <v>0</v>
      </c>
      <c r="F349" s="113">
        <f t="shared" si="55"/>
        <v>1882700</v>
      </c>
    </row>
    <row r="350" spans="1:6" ht="24" customHeight="1" x14ac:dyDescent="0.25">
      <c r="A350" s="108" t="s">
        <v>475</v>
      </c>
      <c r="B350" s="120" t="s">
        <v>132</v>
      </c>
      <c r="C350" s="114" t="s">
        <v>476</v>
      </c>
      <c r="D350" s="97">
        <f>D351+D354+D357+D361</f>
        <v>430992.55</v>
      </c>
      <c r="E350" s="97">
        <f>E351+E354+E357+E361</f>
        <v>171370</v>
      </c>
      <c r="F350" s="97">
        <f t="shared" si="55"/>
        <v>259622.55</v>
      </c>
    </row>
    <row r="351" spans="1:6" ht="53.4" customHeight="1" x14ac:dyDescent="0.25">
      <c r="A351" s="107" t="s">
        <v>136</v>
      </c>
      <c r="B351" s="130" t="s">
        <v>132</v>
      </c>
      <c r="C351" s="131" t="s">
        <v>477</v>
      </c>
      <c r="D351" s="113">
        <v>5000</v>
      </c>
      <c r="E351" s="113">
        <f t="shared" ref="E351" si="60">E352</f>
        <v>0</v>
      </c>
      <c r="F351" s="113">
        <f t="shared" si="55"/>
        <v>5000</v>
      </c>
    </row>
    <row r="352" spans="1:6" ht="27.6" customHeight="1" x14ac:dyDescent="0.25">
      <c r="A352" s="107" t="s">
        <v>146</v>
      </c>
      <c r="B352" s="130" t="s">
        <v>132</v>
      </c>
      <c r="C352" s="131" t="s">
        <v>478</v>
      </c>
      <c r="D352" s="113">
        <v>5000</v>
      </c>
      <c r="E352" s="113">
        <v>0</v>
      </c>
      <c r="F352" s="113">
        <f t="shared" si="55"/>
        <v>5000</v>
      </c>
    </row>
    <row r="353" spans="1:6" ht="55.2" customHeight="1" x14ac:dyDescent="0.25">
      <c r="A353" s="107" t="s">
        <v>229</v>
      </c>
      <c r="B353" s="130" t="s">
        <v>132</v>
      </c>
      <c r="C353" s="131" t="s">
        <v>479</v>
      </c>
      <c r="D353" s="113">
        <v>5000</v>
      </c>
      <c r="E353" s="113">
        <v>0</v>
      </c>
      <c r="F353" s="113">
        <f t="shared" si="55"/>
        <v>5000</v>
      </c>
    </row>
    <row r="354" spans="1:6" ht="25.95" customHeight="1" x14ac:dyDescent="0.25">
      <c r="A354" s="107" t="s">
        <v>154</v>
      </c>
      <c r="B354" s="130" t="s">
        <v>132</v>
      </c>
      <c r="C354" s="131" t="s">
        <v>480</v>
      </c>
      <c r="D354" s="113">
        <f>D355</f>
        <v>299992.55</v>
      </c>
      <c r="E354" s="113">
        <f t="shared" ref="E354" si="61">E355</f>
        <v>45370</v>
      </c>
      <c r="F354" s="113">
        <f t="shared" si="55"/>
        <v>254622.55</v>
      </c>
    </row>
    <row r="355" spans="1:6" ht="36.6" customHeight="1" x14ac:dyDescent="0.25">
      <c r="A355" s="107" t="s">
        <v>156</v>
      </c>
      <c r="B355" s="130" t="s">
        <v>132</v>
      </c>
      <c r="C355" s="131" t="s">
        <v>481</v>
      </c>
      <c r="D355" s="113">
        <f>D356</f>
        <v>299992.55</v>
      </c>
      <c r="E355" s="116">
        <f>E356</f>
        <v>45370</v>
      </c>
      <c r="F355" s="113">
        <f t="shared" si="55"/>
        <v>254622.55</v>
      </c>
    </row>
    <row r="356" spans="1:6" ht="17.399999999999999" customHeight="1" x14ac:dyDescent="0.25">
      <c r="A356" s="107" t="s">
        <v>160</v>
      </c>
      <c r="B356" s="130" t="s">
        <v>132</v>
      </c>
      <c r="C356" s="131" t="s">
        <v>482</v>
      </c>
      <c r="D356" s="113">
        <v>299992.55</v>
      </c>
      <c r="E356" s="113">
        <v>45370</v>
      </c>
      <c r="F356" s="113">
        <f t="shared" si="55"/>
        <v>254622.55</v>
      </c>
    </row>
    <row r="357" spans="1:6" ht="24.6" customHeight="1" x14ac:dyDescent="0.25">
      <c r="A357" s="107" t="s">
        <v>435</v>
      </c>
      <c r="B357" s="130" t="s">
        <v>132</v>
      </c>
      <c r="C357" s="131" t="s">
        <v>483</v>
      </c>
      <c r="D357" s="113">
        <f>D358+D360</f>
        <v>70000</v>
      </c>
      <c r="E357" s="113">
        <f>E358+E360</f>
        <v>70000</v>
      </c>
      <c r="F357" s="113">
        <f t="shared" si="55"/>
        <v>0</v>
      </c>
    </row>
    <row r="358" spans="1:6" ht="27.6" hidden="1" customHeight="1" x14ac:dyDescent="0.25">
      <c r="A358" s="107" t="s">
        <v>441</v>
      </c>
      <c r="B358" s="130" t="s">
        <v>132</v>
      </c>
      <c r="C358" s="131" t="s">
        <v>484</v>
      </c>
      <c r="D358" s="113">
        <v>0</v>
      </c>
      <c r="E358" s="113">
        <v>0</v>
      </c>
      <c r="F358" s="113">
        <f t="shared" si="55"/>
        <v>0</v>
      </c>
    </row>
    <row r="359" spans="1:6" ht="33.6" hidden="1" customHeight="1" x14ac:dyDescent="0.25">
      <c r="A359" s="107" t="s">
        <v>443</v>
      </c>
      <c r="B359" s="130" t="s">
        <v>132</v>
      </c>
      <c r="C359" s="131" t="s">
        <v>485</v>
      </c>
      <c r="D359" s="113">
        <v>0</v>
      </c>
      <c r="E359" s="116">
        <v>0</v>
      </c>
      <c r="F359" s="113">
        <f t="shared" si="55"/>
        <v>0</v>
      </c>
    </row>
    <row r="360" spans="1:6" ht="15" customHeight="1" x14ac:dyDescent="0.25">
      <c r="A360" s="107" t="s">
        <v>447</v>
      </c>
      <c r="B360" s="130" t="s">
        <v>132</v>
      </c>
      <c r="C360" s="131" t="s">
        <v>486</v>
      </c>
      <c r="D360" s="113">
        <v>70000</v>
      </c>
      <c r="E360" s="113">
        <v>70000</v>
      </c>
      <c r="F360" s="113">
        <f t="shared" si="55"/>
        <v>0</v>
      </c>
    </row>
    <row r="361" spans="1:6" ht="33" customHeight="1" x14ac:dyDescent="0.25">
      <c r="A361" s="107" t="s">
        <v>255</v>
      </c>
      <c r="B361" s="130" t="s">
        <v>132</v>
      </c>
      <c r="C361" s="131" t="s">
        <v>487</v>
      </c>
      <c r="D361" s="113">
        <f>D362</f>
        <v>56000</v>
      </c>
      <c r="E361" s="113">
        <f>E362</f>
        <v>56000</v>
      </c>
      <c r="F361" s="113">
        <f t="shared" si="55"/>
        <v>0</v>
      </c>
    </row>
    <row r="362" spans="1:6" ht="18.600000000000001" customHeight="1" x14ac:dyDescent="0.25">
      <c r="A362" s="107" t="s">
        <v>257</v>
      </c>
      <c r="B362" s="130" t="s">
        <v>132</v>
      </c>
      <c r="C362" s="131" t="s">
        <v>488</v>
      </c>
      <c r="D362" s="113">
        <v>56000</v>
      </c>
      <c r="E362" s="113">
        <v>56000</v>
      </c>
      <c r="F362" s="113">
        <f t="shared" si="55"/>
        <v>0</v>
      </c>
    </row>
    <row r="363" spans="1:6" ht="27" customHeight="1" x14ac:dyDescent="0.25">
      <c r="A363" s="107" t="s">
        <v>259</v>
      </c>
      <c r="B363" s="130" t="s">
        <v>132</v>
      </c>
      <c r="C363" s="131" t="s">
        <v>489</v>
      </c>
      <c r="D363" s="113">
        <v>56000</v>
      </c>
      <c r="E363" s="113">
        <v>56000</v>
      </c>
      <c r="F363" s="113">
        <f t="shared" ref="F363:F393" si="62">D363-E363</f>
        <v>0</v>
      </c>
    </row>
    <row r="364" spans="1:6" ht="13.2" x14ac:dyDescent="0.25">
      <c r="A364" s="108" t="s">
        <v>490</v>
      </c>
      <c r="B364" s="120" t="s">
        <v>132</v>
      </c>
      <c r="C364" s="114" t="s">
        <v>491</v>
      </c>
      <c r="D364" s="97">
        <f>D365+D369+D372</f>
        <v>520000</v>
      </c>
      <c r="E364" s="97">
        <f>E365+E369+E372</f>
        <v>155279.51</v>
      </c>
      <c r="F364" s="97">
        <f t="shared" si="62"/>
        <v>364720.49</v>
      </c>
    </row>
    <row r="365" spans="1:6" ht="54.6" customHeight="1" x14ac:dyDescent="0.25">
      <c r="A365" s="107" t="s">
        <v>136</v>
      </c>
      <c r="B365" s="130" t="s">
        <v>132</v>
      </c>
      <c r="C365" s="131" t="s">
        <v>492</v>
      </c>
      <c r="D365" s="113">
        <f>D381</f>
        <v>390000</v>
      </c>
      <c r="E365" s="113">
        <f>E381</f>
        <v>106344</v>
      </c>
      <c r="F365" s="113">
        <f t="shared" si="62"/>
        <v>283656</v>
      </c>
    </row>
    <row r="366" spans="1:6" ht="28.2" customHeight="1" x14ac:dyDescent="0.25">
      <c r="A366" s="107" t="s">
        <v>146</v>
      </c>
      <c r="B366" s="130" t="s">
        <v>132</v>
      </c>
      <c r="C366" s="131" t="s">
        <v>493</v>
      </c>
      <c r="D366" s="113">
        <f>D382</f>
        <v>390000</v>
      </c>
      <c r="E366" s="113">
        <f>E382</f>
        <v>106344</v>
      </c>
      <c r="F366" s="113">
        <f t="shared" si="62"/>
        <v>283656</v>
      </c>
    </row>
    <row r="367" spans="1:6" ht="34.200000000000003" customHeight="1" x14ac:dyDescent="0.25">
      <c r="A367" s="107" t="s">
        <v>150</v>
      </c>
      <c r="B367" s="130" t="s">
        <v>132</v>
      </c>
      <c r="C367" s="131" t="s">
        <v>494</v>
      </c>
      <c r="D367" s="113">
        <f>D383</f>
        <v>0</v>
      </c>
      <c r="E367" s="113">
        <f t="shared" ref="E367" si="63">E383</f>
        <v>0</v>
      </c>
      <c r="F367" s="113">
        <f t="shared" si="62"/>
        <v>0</v>
      </c>
    </row>
    <row r="368" spans="1:6" ht="56.4" customHeight="1" x14ac:dyDescent="0.25">
      <c r="A368" s="107" t="s">
        <v>229</v>
      </c>
      <c r="B368" s="130" t="s">
        <v>132</v>
      </c>
      <c r="C368" s="131" t="s">
        <v>495</v>
      </c>
      <c r="D368" s="113">
        <f>D384</f>
        <v>390000</v>
      </c>
      <c r="E368" s="113">
        <f>E384</f>
        <v>106344</v>
      </c>
      <c r="F368" s="113">
        <f t="shared" si="62"/>
        <v>283656</v>
      </c>
    </row>
    <row r="369" spans="1:6" ht="25.95" customHeight="1" x14ac:dyDescent="0.25">
      <c r="A369" s="107" t="s">
        <v>154</v>
      </c>
      <c r="B369" s="130" t="s">
        <v>132</v>
      </c>
      <c r="C369" s="131" t="s">
        <v>496</v>
      </c>
      <c r="D369" s="113">
        <f>D370</f>
        <v>116600</v>
      </c>
      <c r="E369" s="113">
        <f>E370</f>
        <v>35535.51</v>
      </c>
      <c r="F369" s="113">
        <f t="shared" si="62"/>
        <v>81064.489999999991</v>
      </c>
    </row>
    <row r="370" spans="1:6" ht="35.25" customHeight="1" x14ac:dyDescent="0.25">
      <c r="A370" s="107" t="s">
        <v>156</v>
      </c>
      <c r="B370" s="130" t="s">
        <v>132</v>
      </c>
      <c r="C370" s="131" t="s">
        <v>497</v>
      </c>
      <c r="D370" s="113">
        <f>D371</f>
        <v>116600</v>
      </c>
      <c r="E370" s="113">
        <f>E371</f>
        <v>35535.51</v>
      </c>
      <c r="F370" s="113">
        <f t="shared" si="62"/>
        <v>81064.489999999991</v>
      </c>
    </row>
    <row r="371" spans="1:6" ht="14.4" customHeight="1" x14ac:dyDescent="0.25">
      <c r="A371" s="107" t="s">
        <v>160</v>
      </c>
      <c r="B371" s="130" t="s">
        <v>132</v>
      </c>
      <c r="C371" s="131" t="s">
        <v>498</v>
      </c>
      <c r="D371" s="113">
        <f>D377+D387</f>
        <v>116600</v>
      </c>
      <c r="E371" s="113">
        <f>E377+E387</f>
        <v>35535.51</v>
      </c>
      <c r="F371" s="113">
        <f t="shared" si="62"/>
        <v>81064.489999999991</v>
      </c>
    </row>
    <row r="372" spans="1:6" ht="22.95" customHeight="1" x14ac:dyDescent="0.25">
      <c r="A372" s="124" t="s">
        <v>984</v>
      </c>
      <c r="B372" s="130" t="s">
        <v>132</v>
      </c>
      <c r="C372" s="117" t="s">
        <v>989</v>
      </c>
      <c r="D372" s="118">
        <f>D373</f>
        <v>13400</v>
      </c>
      <c r="E372" s="118">
        <f>E373</f>
        <v>13400</v>
      </c>
      <c r="F372" s="113">
        <f t="shared" ref="F372:F373" si="64">D372-E372</f>
        <v>0</v>
      </c>
    </row>
    <row r="373" spans="1:6" ht="21.6" customHeight="1" x14ac:dyDescent="0.25">
      <c r="A373" s="123" t="s">
        <v>983</v>
      </c>
      <c r="B373" s="130" t="s">
        <v>132</v>
      </c>
      <c r="C373" s="117" t="s">
        <v>988</v>
      </c>
      <c r="D373" s="113">
        <v>13400</v>
      </c>
      <c r="E373" s="113">
        <v>13400</v>
      </c>
      <c r="F373" s="113">
        <f t="shared" si="64"/>
        <v>0</v>
      </c>
    </row>
    <row r="374" spans="1:6" ht="13.2" x14ac:dyDescent="0.25">
      <c r="A374" s="108" t="s">
        <v>499</v>
      </c>
      <c r="B374" s="120" t="s">
        <v>132</v>
      </c>
      <c r="C374" s="114" t="s">
        <v>500</v>
      </c>
      <c r="D374" s="97">
        <f>D375+D378</f>
        <v>120000</v>
      </c>
      <c r="E374" s="97">
        <f>E375+E378</f>
        <v>48935.51</v>
      </c>
      <c r="F374" s="97">
        <f t="shared" si="62"/>
        <v>71064.489999999991</v>
      </c>
    </row>
    <row r="375" spans="1:6" ht="23.4" customHeight="1" x14ac:dyDescent="0.25">
      <c r="A375" s="107" t="s">
        <v>154</v>
      </c>
      <c r="B375" s="130" t="s">
        <v>132</v>
      </c>
      <c r="C375" s="131" t="s">
        <v>501</v>
      </c>
      <c r="D375" s="113">
        <f t="shared" ref="D375:E375" si="65">D376</f>
        <v>106600</v>
      </c>
      <c r="E375" s="113">
        <f t="shared" si="65"/>
        <v>35535.51</v>
      </c>
      <c r="F375" s="113">
        <f t="shared" si="62"/>
        <v>71064.489999999991</v>
      </c>
    </row>
    <row r="376" spans="1:6" ht="34.200000000000003" customHeight="1" x14ac:dyDescent="0.25">
      <c r="A376" s="107" t="s">
        <v>156</v>
      </c>
      <c r="B376" s="130" t="s">
        <v>132</v>
      </c>
      <c r="C376" s="131" t="s">
        <v>502</v>
      </c>
      <c r="D376" s="118">
        <f>D377</f>
        <v>106600</v>
      </c>
      <c r="E376" s="118">
        <f>E377</f>
        <v>35535.51</v>
      </c>
      <c r="F376" s="113">
        <f t="shared" si="62"/>
        <v>71064.489999999991</v>
      </c>
    </row>
    <row r="377" spans="1:6" ht="19.5" customHeight="1" x14ac:dyDescent="0.25">
      <c r="A377" s="107" t="s">
        <v>160</v>
      </c>
      <c r="B377" s="130" t="s">
        <v>132</v>
      </c>
      <c r="C377" s="131" t="s">
        <v>503</v>
      </c>
      <c r="D377" s="118">
        <v>106600</v>
      </c>
      <c r="E377" s="118">
        <v>35535.51</v>
      </c>
      <c r="F377" s="113">
        <f t="shared" si="62"/>
        <v>71064.489999999991</v>
      </c>
    </row>
    <row r="378" spans="1:6" ht="22.2" customHeight="1" x14ac:dyDescent="0.25">
      <c r="A378" s="124" t="s">
        <v>435</v>
      </c>
      <c r="B378" s="130" t="s">
        <v>132</v>
      </c>
      <c r="C378" s="117" t="s">
        <v>803</v>
      </c>
      <c r="D378" s="118">
        <f>D379</f>
        <v>13400</v>
      </c>
      <c r="E378" s="118">
        <f>E379</f>
        <v>13400</v>
      </c>
      <c r="F378" s="113">
        <f t="shared" si="62"/>
        <v>0</v>
      </c>
    </row>
    <row r="379" spans="1:6" ht="19.95" customHeight="1" x14ac:dyDescent="0.25">
      <c r="A379" s="123" t="s">
        <v>983</v>
      </c>
      <c r="B379" s="130" t="s">
        <v>132</v>
      </c>
      <c r="C379" s="117" t="s">
        <v>804</v>
      </c>
      <c r="D379" s="113">
        <v>13400</v>
      </c>
      <c r="E379" s="113">
        <v>13400</v>
      </c>
      <c r="F379" s="113">
        <f t="shared" si="62"/>
        <v>0</v>
      </c>
    </row>
    <row r="380" spans="1:6" ht="24.6" customHeight="1" x14ac:dyDescent="0.25">
      <c r="A380" s="108" t="s">
        <v>504</v>
      </c>
      <c r="B380" s="120" t="s">
        <v>132</v>
      </c>
      <c r="C380" s="114" t="s">
        <v>505</v>
      </c>
      <c r="D380" s="97">
        <f>D381+D385</f>
        <v>400000</v>
      </c>
      <c r="E380" s="97">
        <f>E381+E385</f>
        <v>106344</v>
      </c>
      <c r="F380" s="97">
        <f t="shared" si="62"/>
        <v>293656</v>
      </c>
    </row>
    <row r="381" spans="1:6" ht="55.8" customHeight="1" x14ac:dyDescent="0.25">
      <c r="A381" s="107" t="s">
        <v>136</v>
      </c>
      <c r="B381" s="130" t="s">
        <v>132</v>
      </c>
      <c r="C381" s="131" t="s">
        <v>506</v>
      </c>
      <c r="D381" s="113">
        <f>D382+D383</f>
        <v>390000</v>
      </c>
      <c r="E381" s="113">
        <f>E382+E383</f>
        <v>106344</v>
      </c>
      <c r="F381" s="113">
        <f t="shared" si="62"/>
        <v>283656</v>
      </c>
    </row>
    <row r="382" spans="1:6" ht="28.5" customHeight="1" x14ac:dyDescent="0.25">
      <c r="A382" s="107" t="s">
        <v>146</v>
      </c>
      <c r="B382" s="130" t="s">
        <v>132</v>
      </c>
      <c r="C382" s="131" t="s">
        <v>587</v>
      </c>
      <c r="D382" s="113">
        <f>D384</f>
        <v>390000</v>
      </c>
      <c r="E382" s="113">
        <f>E384</f>
        <v>106344</v>
      </c>
      <c r="F382" s="113">
        <f t="shared" si="62"/>
        <v>283656</v>
      </c>
    </row>
    <row r="383" spans="1:6" ht="38.4" hidden="1" customHeight="1" x14ac:dyDescent="0.25">
      <c r="A383" s="107" t="s">
        <v>150</v>
      </c>
      <c r="B383" s="130" t="s">
        <v>132</v>
      </c>
      <c r="C383" s="131" t="s">
        <v>589</v>
      </c>
      <c r="D383" s="113">
        <v>0</v>
      </c>
      <c r="E383" s="115">
        <v>0</v>
      </c>
      <c r="F383" s="113">
        <f t="shared" si="62"/>
        <v>0</v>
      </c>
    </row>
    <row r="384" spans="1:6" ht="58.5" customHeight="1" x14ac:dyDescent="0.25">
      <c r="A384" s="107" t="s">
        <v>229</v>
      </c>
      <c r="B384" s="130" t="s">
        <v>132</v>
      </c>
      <c r="C384" s="131" t="s">
        <v>588</v>
      </c>
      <c r="D384" s="113">
        <v>390000</v>
      </c>
      <c r="E384" s="113">
        <v>106344</v>
      </c>
      <c r="F384" s="113">
        <f t="shared" si="62"/>
        <v>283656</v>
      </c>
    </row>
    <row r="385" spans="1:6" ht="25.95" customHeight="1" x14ac:dyDescent="0.25">
      <c r="A385" s="107" t="s">
        <v>154</v>
      </c>
      <c r="B385" s="130" t="s">
        <v>132</v>
      </c>
      <c r="C385" s="131" t="s">
        <v>586</v>
      </c>
      <c r="D385" s="113">
        <v>10000</v>
      </c>
      <c r="E385" s="113">
        <v>0</v>
      </c>
      <c r="F385" s="113">
        <f t="shared" si="62"/>
        <v>10000</v>
      </c>
    </row>
    <row r="386" spans="1:6" ht="36.75" customHeight="1" x14ac:dyDescent="0.25">
      <c r="A386" s="107" t="s">
        <v>156</v>
      </c>
      <c r="B386" s="130" t="s">
        <v>132</v>
      </c>
      <c r="C386" s="131" t="s">
        <v>585</v>
      </c>
      <c r="D386" s="113">
        <v>10000</v>
      </c>
      <c r="E386" s="113">
        <v>0</v>
      </c>
      <c r="F386" s="113">
        <f t="shared" si="62"/>
        <v>10000</v>
      </c>
    </row>
    <row r="387" spans="1:6" ht="14.4" customHeight="1" x14ac:dyDescent="0.25">
      <c r="A387" s="107" t="s">
        <v>160</v>
      </c>
      <c r="B387" s="130" t="s">
        <v>132</v>
      </c>
      <c r="C387" s="131" t="s">
        <v>584</v>
      </c>
      <c r="D387" s="113">
        <v>10000</v>
      </c>
      <c r="E387" s="113">
        <v>0</v>
      </c>
      <c r="F387" s="113">
        <f t="shared" si="62"/>
        <v>10000</v>
      </c>
    </row>
    <row r="388" spans="1:6" ht="25.2" customHeight="1" x14ac:dyDescent="0.25">
      <c r="A388" s="108" t="s">
        <v>507</v>
      </c>
      <c r="B388" s="120" t="s">
        <v>132</v>
      </c>
      <c r="C388" s="114" t="s">
        <v>508</v>
      </c>
      <c r="D388" s="97">
        <f t="shared" ref="D388" si="66">D389</f>
        <v>4397325.4000000004</v>
      </c>
      <c r="E388" s="97">
        <f t="shared" ref="E388" si="67">E389</f>
        <v>3268182.31</v>
      </c>
      <c r="F388" s="97">
        <f t="shared" si="62"/>
        <v>1129143.0900000003</v>
      </c>
    </row>
    <row r="389" spans="1:6" ht="25.2" customHeight="1" x14ac:dyDescent="0.25">
      <c r="A389" s="107" t="s">
        <v>509</v>
      </c>
      <c r="B389" s="130" t="s">
        <v>132</v>
      </c>
      <c r="C389" s="131" t="s">
        <v>510</v>
      </c>
      <c r="D389" s="113">
        <f>D390</f>
        <v>4397325.4000000004</v>
      </c>
      <c r="E389" s="113">
        <f t="shared" ref="E389" si="68">E390</f>
        <v>3268182.31</v>
      </c>
      <c r="F389" s="113">
        <f t="shared" si="62"/>
        <v>1129143.0900000003</v>
      </c>
    </row>
    <row r="390" spans="1:6" ht="14.4" customHeight="1" x14ac:dyDescent="0.25">
      <c r="A390" s="107" t="s">
        <v>511</v>
      </c>
      <c r="B390" s="130" t="s">
        <v>132</v>
      </c>
      <c r="C390" s="131" t="s">
        <v>512</v>
      </c>
      <c r="D390" s="113">
        <f>D391</f>
        <v>4397325.4000000004</v>
      </c>
      <c r="E390" s="113">
        <f t="shared" ref="E390" si="69">E391</f>
        <v>3268182.31</v>
      </c>
      <c r="F390" s="113">
        <f t="shared" si="62"/>
        <v>1129143.0900000003</v>
      </c>
    </row>
    <row r="391" spans="1:6" ht="22.2" customHeight="1" x14ac:dyDescent="0.25">
      <c r="A391" s="108" t="s">
        <v>513</v>
      </c>
      <c r="B391" s="120" t="s">
        <v>132</v>
      </c>
      <c r="C391" s="114" t="s">
        <v>514</v>
      </c>
      <c r="D391" s="97">
        <f>D392</f>
        <v>4397325.4000000004</v>
      </c>
      <c r="E391" s="97">
        <f>E392</f>
        <v>3268182.31</v>
      </c>
      <c r="F391" s="97">
        <f t="shared" si="62"/>
        <v>1129143.0900000003</v>
      </c>
    </row>
    <row r="392" spans="1:6" ht="22.2" customHeight="1" x14ac:dyDescent="0.25">
      <c r="A392" s="107" t="s">
        <v>509</v>
      </c>
      <c r="B392" s="130" t="s">
        <v>132</v>
      </c>
      <c r="C392" s="131" t="s">
        <v>515</v>
      </c>
      <c r="D392" s="125">
        <f>D393</f>
        <v>4397325.4000000004</v>
      </c>
      <c r="E392" s="125">
        <f>E393</f>
        <v>3268182.31</v>
      </c>
      <c r="F392" s="113">
        <f t="shared" si="62"/>
        <v>1129143.0900000003</v>
      </c>
    </row>
    <row r="393" spans="1:6" ht="13.95" customHeight="1" x14ac:dyDescent="0.25">
      <c r="A393" s="107" t="s">
        <v>511</v>
      </c>
      <c r="B393" s="130" t="s">
        <v>132</v>
      </c>
      <c r="C393" s="131" t="s">
        <v>516</v>
      </c>
      <c r="D393" s="119">
        <v>4397325.4000000004</v>
      </c>
      <c r="E393" s="119">
        <v>3268182.31</v>
      </c>
      <c r="F393" s="119">
        <f t="shared" si="62"/>
        <v>1129143.0900000003</v>
      </c>
    </row>
    <row r="394" spans="1:6" ht="15" customHeight="1" x14ac:dyDescent="0.25">
      <c r="A394" s="107"/>
      <c r="B394" s="130"/>
      <c r="C394" s="131"/>
      <c r="D394" s="119"/>
      <c r="E394" s="119"/>
      <c r="F394" s="119"/>
    </row>
    <row r="395" spans="1:6" ht="25.95" customHeight="1" x14ac:dyDescent="0.25">
      <c r="A395" s="107" t="s">
        <v>517</v>
      </c>
      <c r="B395" s="130" t="s">
        <v>518</v>
      </c>
      <c r="C395" s="131" t="s">
        <v>133</v>
      </c>
      <c r="D395" s="113">
        <v>-10474419</v>
      </c>
      <c r="E395" s="113">
        <f>'Доходы+'!E19-'Расходы+'!E13</f>
        <v>21673391.780000091</v>
      </c>
      <c r="F395" s="113" t="s">
        <v>519</v>
      </c>
    </row>
    <row r="397" spans="1:6" ht="12.75" customHeight="1" x14ac:dyDescent="0.25">
      <c r="D397" s="63"/>
      <c r="E397" s="63"/>
    </row>
    <row r="399" spans="1:6" ht="12.75" customHeight="1" x14ac:dyDescent="0.25">
      <c r="E399" s="64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pageMargins left="0.78740157480314965" right="0.78740157480314965" top="0.74803149606299213" bottom="0.74803149606299213" header="0.31496062992125984" footer="0.31496062992125984"/>
  <pageSetup paperSize="9" scale="8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view="pageBreakPreview" topLeftCell="A37" zoomScale="110" zoomScaleNormal="100" zoomScaleSheetLayoutView="110" workbookViewId="0">
      <selection activeCell="A50" sqref="A50"/>
    </sheetView>
  </sheetViews>
  <sheetFormatPr defaultColWidth="9.109375" defaultRowHeight="12.75" customHeight="1" x14ac:dyDescent="0.25"/>
  <cols>
    <col min="1" max="1" width="43.33203125" style="22" customWidth="1"/>
    <col min="2" max="2" width="5.5546875" style="22" customWidth="1"/>
    <col min="3" max="3" width="31.44140625" style="22" customWidth="1"/>
    <col min="4" max="4" width="17.6640625" style="22" customWidth="1"/>
    <col min="5" max="5" width="14" style="22" customWidth="1"/>
    <col min="6" max="6" width="15.77734375" style="22" customWidth="1"/>
    <col min="7" max="16384" width="9.109375" style="22"/>
  </cols>
  <sheetData>
    <row r="1" spans="1:6" ht="11.1" customHeight="1" x14ac:dyDescent="0.25">
      <c r="A1" s="150" t="s">
        <v>520</v>
      </c>
      <c r="B1" s="150"/>
      <c r="C1" s="150"/>
      <c r="D1" s="150"/>
      <c r="E1" s="150"/>
      <c r="F1" s="150"/>
    </row>
    <row r="2" spans="1:6" ht="13.2" customHeight="1" x14ac:dyDescent="0.25">
      <c r="A2" s="141" t="s">
        <v>521</v>
      </c>
      <c r="B2" s="141"/>
      <c r="C2" s="141"/>
      <c r="D2" s="141"/>
      <c r="E2" s="141"/>
      <c r="F2" s="141"/>
    </row>
    <row r="3" spans="1:6" ht="9" customHeight="1" x14ac:dyDescent="0.25">
      <c r="A3" s="1"/>
      <c r="B3" s="2"/>
      <c r="C3" s="3"/>
      <c r="D3" s="4"/>
      <c r="E3" s="4"/>
      <c r="F3" s="3"/>
    </row>
    <row r="4" spans="1:6" ht="13.95" customHeight="1" x14ac:dyDescent="0.25">
      <c r="A4" s="39">
        <v>1</v>
      </c>
      <c r="B4" s="39">
        <v>2</v>
      </c>
      <c r="C4" s="39">
        <v>3</v>
      </c>
      <c r="D4" s="40" t="s">
        <v>26</v>
      </c>
      <c r="E4" s="40" t="s">
        <v>27</v>
      </c>
      <c r="F4" s="40" t="s">
        <v>28</v>
      </c>
    </row>
    <row r="5" spans="1:6" ht="4.95" customHeight="1" x14ac:dyDescent="0.25">
      <c r="A5" s="151" t="s">
        <v>20</v>
      </c>
      <c r="B5" s="151" t="s">
        <v>21</v>
      </c>
      <c r="C5" s="151" t="s">
        <v>522</v>
      </c>
      <c r="D5" s="152" t="s">
        <v>23</v>
      </c>
      <c r="E5" s="152" t="s">
        <v>24</v>
      </c>
      <c r="F5" s="152" t="s">
        <v>25</v>
      </c>
    </row>
    <row r="6" spans="1:6" ht="6" customHeight="1" x14ac:dyDescent="0.25">
      <c r="A6" s="151"/>
      <c r="B6" s="151"/>
      <c r="C6" s="151"/>
      <c r="D6" s="152"/>
      <c r="E6" s="152"/>
      <c r="F6" s="152"/>
    </row>
    <row r="7" spans="1:6" ht="4.95" customHeight="1" x14ac:dyDescent="0.25">
      <c r="A7" s="151"/>
      <c r="B7" s="151"/>
      <c r="C7" s="151"/>
      <c r="D7" s="152"/>
      <c r="E7" s="152"/>
      <c r="F7" s="152"/>
    </row>
    <row r="8" spans="1:6" ht="6" customHeight="1" x14ac:dyDescent="0.25">
      <c r="A8" s="151"/>
      <c r="B8" s="151"/>
      <c r="C8" s="151"/>
      <c r="D8" s="152"/>
      <c r="E8" s="152"/>
      <c r="F8" s="152"/>
    </row>
    <row r="9" spans="1:6" ht="6" customHeight="1" x14ac:dyDescent="0.25">
      <c r="A9" s="151"/>
      <c r="B9" s="151"/>
      <c r="C9" s="151"/>
      <c r="D9" s="152"/>
      <c r="E9" s="152"/>
      <c r="F9" s="152"/>
    </row>
    <row r="10" spans="1:6" ht="6.6" customHeight="1" x14ac:dyDescent="0.25">
      <c r="A10" s="151"/>
      <c r="B10" s="151"/>
      <c r="C10" s="151"/>
      <c r="D10" s="152"/>
      <c r="E10" s="152"/>
      <c r="F10" s="152"/>
    </row>
    <row r="11" spans="1:6" ht="13.2" hidden="1" customHeight="1" x14ac:dyDescent="0.25">
      <c r="A11" s="151"/>
      <c r="B11" s="151"/>
      <c r="C11" s="151"/>
      <c r="D11" s="152"/>
      <c r="E11" s="152"/>
      <c r="F11" s="152"/>
    </row>
    <row r="12" spans="1:6" ht="13.2" x14ac:dyDescent="0.25">
      <c r="A12" s="39">
        <v>1</v>
      </c>
      <c r="B12" s="39">
        <v>2</v>
      </c>
      <c r="C12" s="39">
        <v>3</v>
      </c>
      <c r="D12" s="40" t="s">
        <v>26</v>
      </c>
      <c r="E12" s="40" t="s">
        <v>27</v>
      </c>
      <c r="F12" s="40" t="s">
        <v>28</v>
      </c>
    </row>
    <row r="13" spans="1:6" ht="26.25" customHeight="1" x14ac:dyDescent="0.25">
      <c r="A13" s="65" t="s">
        <v>523</v>
      </c>
      <c r="B13" s="66" t="s">
        <v>524</v>
      </c>
      <c r="C13" s="67" t="s">
        <v>551</v>
      </c>
      <c r="D13" s="88">
        <f>D15+D24</f>
        <v>10474419</v>
      </c>
      <c r="E13" s="88">
        <f>E24+E15</f>
        <v>-21673391.779999971</v>
      </c>
      <c r="F13" s="89">
        <f>D13-E13</f>
        <v>32147810.779999971</v>
      </c>
    </row>
    <row r="14" spans="1:6" ht="13.2" x14ac:dyDescent="0.25">
      <c r="A14" s="68" t="s">
        <v>552</v>
      </c>
      <c r="B14" s="69"/>
      <c r="C14" s="70"/>
      <c r="D14" s="70"/>
      <c r="E14" s="90"/>
      <c r="F14" s="58"/>
    </row>
    <row r="15" spans="1:6" ht="28.5" customHeight="1" x14ac:dyDescent="0.25">
      <c r="A15" s="71" t="s">
        <v>525</v>
      </c>
      <c r="B15" s="72" t="s">
        <v>526</v>
      </c>
      <c r="C15" s="73" t="s">
        <v>551</v>
      </c>
      <c r="D15" s="74">
        <f>D17</f>
        <v>-103000</v>
      </c>
      <c r="E15" s="74">
        <f>E17</f>
        <v>-7484550</v>
      </c>
      <c r="F15" s="89">
        <f>D15-E15</f>
        <v>7381550</v>
      </c>
    </row>
    <row r="16" spans="1:6" ht="13.2" x14ac:dyDescent="0.25">
      <c r="A16" s="75" t="s">
        <v>527</v>
      </c>
      <c r="B16" s="76"/>
      <c r="C16" s="77"/>
      <c r="D16" s="77"/>
      <c r="E16" s="77"/>
      <c r="F16" s="91"/>
    </row>
    <row r="17" spans="1:6" ht="26.4" customHeight="1" x14ac:dyDescent="0.25">
      <c r="A17" s="78" t="s">
        <v>553</v>
      </c>
      <c r="B17" s="79" t="s">
        <v>526</v>
      </c>
      <c r="C17" s="80" t="s">
        <v>554</v>
      </c>
      <c r="D17" s="81">
        <f>D18+D20</f>
        <v>-103000</v>
      </c>
      <c r="E17" s="81">
        <f>E18+E20</f>
        <v>-7484550</v>
      </c>
      <c r="F17" s="89">
        <f>D17-E17</f>
        <v>7381550</v>
      </c>
    </row>
    <row r="18" spans="1:6" ht="29.4" customHeight="1" x14ac:dyDescent="0.25">
      <c r="A18" s="78" t="s">
        <v>555</v>
      </c>
      <c r="B18" s="79" t="s">
        <v>526</v>
      </c>
      <c r="C18" s="80" t="s">
        <v>556</v>
      </c>
      <c r="D18" s="81">
        <f>D19</f>
        <v>28700000</v>
      </c>
      <c r="E18" s="81">
        <f>E19</f>
        <v>18700000</v>
      </c>
      <c r="F18" s="59">
        <f>F19</f>
        <v>10000000</v>
      </c>
    </row>
    <row r="19" spans="1:6" ht="41.25" customHeight="1" x14ac:dyDescent="0.25">
      <c r="A19" s="78" t="s">
        <v>557</v>
      </c>
      <c r="B19" s="79" t="s">
        <v>526</v>
      </c>
      <c r="C19" s="80" t="s">
        <v>558</v>
      </c>
      <c r="D19" s="81">
        <v>28700000</v>
      </c>
      <c r="E19" s="81">
        <v>18700000</v>
      </c>
      <c r="F19" s="59">
        <f>D19-E19</f>
        <v>10000000</v>
      </c>
    </row>
    <row r="20" spans="1:6" ht="37.950000000000003" customHeight="1" x14ac:dyDescent="0.25">
      <c r="A20" s="78" t="s">
        <v>559</v>
      </c>
      <c r="B20" s="79" t="s">
        <v>526</v>
      </c>
      <c r="C20" s="80" t="s">
        <v>560</v>
      </c>
      <c r="D20" s="81">
        <f>D21</f>
        <v>-28803000</v>
      </c>
      <c r="E20" s="81">
        <f>E21</f>
        <v>-26184550</v>
      </c>
      <c r="F20" s="59">
        <f>D20-E20</f>
        <v>-2618450</v>
      </c>
    </row>
    <row r="21" spans="1:6" ht="39.6" customHeight="1" x14ac:dyDescent="0.25">
      <c r="A21" s="78" t="s">
        <v>561</v>
      </c>
      <c r="B21" s="79" t="s">
        <v>526</v>
      </c>
      <c r="C21" s="80" t="s">
        <v>562</v>
      </c>
      <c r="D21" s="81">
        <v>-28803000</v>
      </c>
      <c r="E21" s="81">
        <v>-26184550</v>
      </c>
      <c r="F21" s="59">
        <f>D21-E21</f>
        <v>-2618450</v>
      </c>
    </row>
    <row r="22" spans="1:6" ht="27" customHeight="1" x14ac:dyDescent="0.25">
      <c r="A22" s="82" t="s">
        <v>528</v>
      </c>
      <c r="B22" s="72" t="s">
        <v>529</v>
      </c>
      <c r="C22" s="73" t="s">
        <v>551</v>
      </c>
      <c r="D22" s="74" t="s">
        <v>40</v>
      </c>
      <c r="E22" s="74" t="s">
        <v>40</v>
      </c>
      <c r="F22" s="89" t="s">
        <v>40</v>
      </c>
    </row>
    <row r="23" spans="1:6" ht="15.75" customHeight="1" x14ac:dyDescent="0.25">
      <c r="A23" s="78" t="s">
        <v>527</v>
      </c>
      <c r="B23" s="76"/>
      <c r="C23" s="77" t="s">
        <v>563</v>
      </c>
      <c r="D23" s="77" t="s">
        <v>563</v>
      </c>
      <c r="E23" s="77" t="s">
        <v>563</v>
      </c>
      <c r="F23" s="77" t="s">
        <v>563</v>
      </c>
    </row>
    <row r="24" spans="1:6" ht="15.75" customHeight="1" x14ac:dyDescent="0.25">
      <c r="A24" s="71" t="s">
        <v>564</v>
      </c>
      <c r="B24" s="72" t="s">
        <v>530</v>
      </c>
      <c r="C24" s="80" t="s">
        <v>565</v>
      </c>
      <c r="D24" s="74">
        <f>D25</f>
        <v>10577419</v>
      </c>
      <c r="E24" s="74">
        <f>E25</f>
        <v>-14188841.779999971</v>
      </c>
      <c r="F24" s="89">
        <f>D25-E25</f>
        <v>24766260.779999971</v>
      </c>
    </row>
    <row r="25" spans="1:6" ht="31.5" customHeight="1" x14ac:dyDescent="0.25">
      <c r="A25" s="78" t="s">
        <v>566</v>
      </c>
      <c r="B25" s="79" t="s">
        <v>530</v>
      </c>
      <c r="C25" s="80" t="s">
        <v>565</v>
      </c>
      <c r="D25" s="81">
        <f>D26+D30</f>
        <v>10577419</v>
      </c>
      <c r="E25" s="81">
        <f>E26+E30</f>
        <v>-14188841.779999971</v>
      </c>
      <c r="F25" s="59">
        <f>D25-E25</f>
        <v>24766260.779999971</v>
      </c>
    </row>
    <row r="26" spans="1:6" ht="16.5" customHeight="1" x14ac:dyDescent="0.25">
      <c r="A26" s="71" t="s">
        <v>531</v>
      </c>
      <c r="B26" s="72" t="s">
        <v>532</v>
      </c>
      <c r="C26" s="80" t="s">
        <v>567</v>
      </c>
      <c r="D26" s="74">
        <f t="shared" ref="D26:E28" si="0">D27</f>
        <v>-700368443.01999998</v>
      </c>
      <c r="E26" s="74">
        <f t="shared" si="0"/>
        <v>-605609160.41999996</v>
      </c>
      <c r="F26" s="60" t="s">
        <v>519</v>
      </c>
    </row>
    <row r="27" spans="1:6" ht="27.75" customHeight="1" x14ac:dyDescent="0.25">
      <c r="A27" s="78" t="s">
        <v>568</v>
      </c>
      <c r="B27" s="79" t="s">
        <v>532</v>
      </c>
      <c r="C27" s="80" t="s">
        <v>569</v>
      </c>
      <c r="D27" s="81">
        <f t="shared" si="0"/>
        <v>-700368443.01999998</v>
      </c>
      <c r="E27" s="81">
        <f t="shared" si="0"/>
        <v>-605609160.41999996</v>
      </c>
      <c r="F27" s="61" t="s">
        <v>519</v>
      </c>
    </row>
    <row r="28" spans="1:6" ht="27" customHeight="1" x14ac:dyDescent="0.25">
      <c r="A28" s="78" t="s">
        <v>570</v>
      </c>
      <c r="B28" s="79" t="s">
        <v>532</v>
      </c>
      <c r="C28" s="80" t="s">
        <v>571</v>
      </c>
      <c r="D28" s="81">
        <f t="shared" si="0"/>
        <v>-700368443.01999998</v>
      </c>
      <c r="E28" s="81">
        <f t="shared" si="0"/>
        <v>-605609160.41999996</v>
      </c>
      <c r="F28" s="61" t="s">
        <v>519</v>
      </c>
    </row>
    <row r="29" spans="1:6" ht="29.25" customHeight="1" x14ac:dyDescent="0.25">
      <c r="A29" s="78" t="s">
        <v>572</v>
      </c>
      <c r="B29" s="79" t="s">
        <v>532</v>
      </c>
      <c r="C29" s="80" t="s">
        <v>573</v>
      </c>
      <c r="D29" s="81">
        <v>-700368443.01999998</v>
      </c>
      <c r="E29" s="81">
        <v>-605609160.41999996</v>
      </c>
      <c r="F29" s="61" t="s">
        <v>519</v>
      </c>
    </row>
    <row r="30" spans="1:6" ht="16.5" customHeight="1" x14ac:dyDescent="0.25">
      <c r="A30" s="71" t="s">
        <v>533</v>
      </c>
      <c r="B30" s="72" t="s">
        <v>534</v>
      </c>
      <c r="C30" s="80" t="s">
        <v>574</v>
      </c>
      <c r="D30" s="74">
        <f t="shared" ref="D30:E32" si="1">D31</f>
        <v>710945862.01999998</v>
      </c>
      <c r="E30" s="74">
        <f t="shared" si="1"/>
        <v>591420318.63999999</v>
      </c>
      <c r="F30" s="60" t="s">
        <v>519</v>
      </c>
    </row>
    <row r="31" spans="1:6" ht="26.4" customHeight="1" x14ac:dyDescent="0.25">
      <c r="A31" s="78" t="s">
        <v>575</v>
      </c>
      <c r="B31" s="79" t="s">
        <v>534</v>
      </c>
      <c r="C31" s="80" t="s">
        <v>576</v>
      </c>
      <c r="D31" s="92">
        <f t="shared" si="1"/>
        <v>710945862.01999998</v>
      </c>
      <c r="E31" s="92">
        <f t="shared" si="1"/>
        <v>591420318.63999999</v>
      </c>
      <c r="F31" s="61" t="s">
        <v>519</v>
      </c>
    </row>
    <row r="32" spans="1:6" ht="28.2" customHeight="1" x14ac:dyDescent="0.25">
      <c r="A32" s="78" t="s">
        <v>577</v>
      </c>
      <c r="B32" s="79" t="s">
        <v>534</v>
      </c>
      <c r="C32" s="80" t="s">
        <v>578</v>
      </c>
      <c r="D32" s="81">
        <f t="shared" si="1"/>
        <v>710945862.01999998</v>
      </c>
      <c r="E32" s="81">
        <f t="shared" si="1"/>
        <v>591420318.63999999</v>
      </c>
      <c r="F32" s="61" t="s">
        <v>519</v>
      </c>
    </row>
    <row r="33" spans="1:6" ht="28.2" customHeight="1" x14ac:dyDescent="0.25">
      <c r="A33" s="78" t="s">
        <v>579</v>
      </c>
      <c r="B33" s="79" t="s">
        <v>534</v>
      </c>
      <c r="C33" s="80" t="s">
        <v>580</v>
      </c>
      <c r="D33" s="81">
        <v>710945862.01999998</v>
      </c>
      <c r="E33" s="81">
        <v>591420318.63999999</v>
      </c>
      <c r="F33" s="61" t="s">
        <v>519</v>
      </c>
    </row>
    <row r="34" spans="1:6" ht="12.75" customHeight="1" x14ac:dyDescent="0.25">
      <c r="F34" s="5"/>
    </row>
    <row r="36" spans="1:6" ht="96.6" customHeight="1" x14ac:dyDescent="0.3">
      <c r="A36" s="41" t="s">
        <v>805</v>
      </c>
      <c r="B36" s="16"/>
      <c r="C36" s="17"/>
      <c r="D36" s="16"/>
      <c r="E36" s="18" t="s">
        <v>762</v>
      </c>
      <c r="F36" s="19"/>
    </row>
    <row r="37" spans="1:6" ht="12.75" customHeight="1" x14ac:dyDescent="0.3">
      <c r="A37" s="16"/>
      <c r="B37" s="16"/>
      <c r="C37" s="96" t="s">
        <v>581</v>
      </c>
      <c r="D37" s="16"/>
      <c r="E37" s="16" t="s">
        <v>582</v>
      </c>
      <c r="F37" s="16"/>
    </row>
    <row r="38" spans="1:6" ht="12.75" customHeight="1" x14ac:dyDescent="0.3">
      <c r="A38" s="16"/>
      <c r="B38" s="16"/>
      <c r="C38" s="96"/>
      <c r="D38" s="16"/>
      <c r="E38" s="16"/>
      <c r="F38" s="16"/>
    </row>
    <row r="39" spans="1:6" ht="27.6" customHeight="1" x14ac:dyDescent="0.3">
      <c r="A39" s="16" t="s">
        <v>992</v>
      </c>
      <c r="B39" s="16"/>
      <c r="C39" s="16"/>
      <c r="D39" s="16"/>
      <c r="E39" s="16"/>
      <c r="F39" s="16"/>
    </row>
    <row r="40" spans="1:6" ht="17.399999999999999" customHeight="1" x14ac:dyDescent="0.3">
      <c r="A40" s="16" t="s">
        <v>583</v>
      </c>
      <c r="B40" s="16"/>
      <c r="C40" s="17"/>
      <c r="D40" s="16"/>
      <c r="E40" s="18" t="s">
        <v>993</v>
      </c>
      <c r="F40" s="16"/>
    </row>
    <row r="41" spans="1:6" ht="12.75" customHeight="1" x14ac:dyDescent="0.3">
      <c r="A41" s="16"/>
      <c r="B41" s="16"/>
      <c r="C41" s="128" t="s">
        <v>581</v>
      </c>
      <c r="D41" s="16"/>
      <c r="E41" s="16" t="s">
        <v>582</v>
      </c>
      <c r="F41" s="16"/>
    </row>
    <row r="42" spans="1:6" ht="12.75" customHeight="1" x14ac:dyDescent="0.3">
      <c r="A42" s="16"/>
      <c r="B42" s="16"/>
      <c r="C42" s="16"/>
      <c r="D42" s="16"/>
      <c r="E42" s="16"/>
      <c r="F42" s="16"/>
    </row>
    <row r="43" spans="1:6" ht="18.600000000000001" customHeight="1" x14ac:dyDescent="0.3">
      <c r="A43" s="20" t="s">
        <v>985</v>
      </c>
      <c r="B43" s="16"/>
      <c r="C43" s="17"/>
      <c r="D43" s="16"/>
      <c r="E43" s="18" t="s">
        <v>986</v>
      </c>
      <c r="F43" s="16"/>
    </row>
    <row r="44" spans="1:6" ht="12.75" customHeight="1" x14ac:dyDescent="0.3">
      <c r="A44" s="16"/>
      <c r="B44" s="16"/>
      <c r="C44" s="96" t="s">
        <v>581</v>
      </c>
      <c r="D44" s="16"/>
      <c r="E44" s="16" t="s">
        <v>582</v>
      </c>
      <c r="F44" s="16"/>
    </row>
    <row r="47" spans="1:6" ht="12.75" customHeight="1" x14ac:dyDescent="0.25">
      <c r="A47" s="6" t="s">
        <v>991</v>
      </c>
    </row>
  </sheetData>
  <mergeCells count="8"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01:F101">
    <cfRule type="cellIs" priority="23" stopIfTrue="1" operator="equal">
      <formula>0</formula>
    </cfRule>
  </conditionalFormatting>
  <conditionalFormatting sqref="F34">
    <cfRule type="cellIs" dxfId="16" priority="19" stopIfTrue="1" operator="equal">
      <formula>0</formula>
    </cfRule>
  </conditionalFormatting>
  <conditionalFormatting sqref="F32">
    <cfRule type="cellIs" dxfId="15" priority="1" stopIfTrue="1" operator="equal">
      <formula>0</formula>
    </cfRule>
  </conditionalFormatting>
  <conditionalFormatting sqref="F33">
    <cfRule type="cellIs" dxfId="14" priority="3" stopIfTrue="1" operator="equal">
      <formula>0</formula>
    </cfRule>
  </conditionalFormatting>
  <conditionalFormatting sqref="F29:F30">
    <cfRule type="cellIs" dxfId="13" priority="2" stopIfTrue="1" operator="equal">
      <formula>0</formula>
    </cfRule>
  </conditionalFormatting>
  <conditionalFormatting sqref="E22:F22">
    <cfRule type="cellIs" dxfId="12" priority="13" stopIfTrue="1" operator="equal">
      <formula>0</formula>
    </cfRule>
  </conditionalFormatting>
  <conditionalFormatting sqref="F24">
    <cfRule type="cellIs" dxfId="11" priority="12" stopIfTrue="1" operator="equal">
      <formula>0</formula>
    </cfRule>
  </conditionalFormatting>
  <conditionalFormatting sqref="F25 F15:F16">
    <cfRule type="cellIs" dxfId="10" priority="10" stopIfTrue="1" operator="equal">
      <formula>0</formula>
    </cfRule>
  </conditionalFormatting>
  <conditionalFormatting sqref="E26">
    <cfRule type="cellIs" dxfId="9" priority="9" stopIfTrue="1" operator="equal">
      <formula>0</formula>
    </cfRule>
  </conditionalFormatting>
  <conditionalFormatting sqref="E27">
    <cfRule type="cellIs" dxfId="8" priority="8" stopIfTrue="1" operator="equal">
      <formula>0</formula>
    </cfRule>
  </conditionalFormatting>
  <conditionalFormatting sqref="F26:F27">
    <cfRule type="cellIs" dxfId="7" priority="6" stopIfTrue="1" operator="equal">
      <formula>0</formula>
    </cfRule>
  </conditionalFormatting>
  <conditionalFormatting sqref="F28">
    <cfRule type="cellIs" dxfId="6" priority="5" stopIfTrue="1" operator="equal">
      <formula>0</formula>
    </cfRule>
  </conditionalFormatting>
  <conditionalFormatting sqref="F31">
    <cfRule type="cellIs" dxfId="5" priority="4" stopIfTrue="1" operator="equal">
      <formula>0</formula>
    </cfRule>
  </conditionalFormatting>
  <conditionalFormatting sqref="F13">
    <cfRule type="cellIs" dxfId="4" priority="18" stopIfTrue="1" operator="equal">
      <formula>0</formula>
    </cfRule>
  </conditionalFormatting>
  <conditionalFormatting sqref="E18:F18">
    <cfRule type="cellIs" dxfId="3" priority="17" stopIfTrue="1" operator="equal">
      <formula>0</formula>
    </cfRule>
  </conditionalFormatting>
  <conditionalFormatting sqref="E19">
    <cfRule type="cellIs" dxfId="2" priority="16" stopIfTrue="1" operator="equal">
      <formula>0</formula>
    </cfRule>
  </conditionalFormatting>
  <conditionalFormatting sqref="F19:F21">
    <cfRule type="cellIs" dxfId="1" priority="15" stopIfTrue="1" operator="equal">
      <formula>0</formula>
    </cfRule>
  </conditionalFormatting>
  <conditionalFormatting sqref="E21">
    <cfRule type="cellIs" dxfId="0" priority="14" stopIfTrue="1" operator="equal">
      <formula>0</formula>
    </cfRule>
  </conditionalFormatting>
  <pageMargins left="0.78740157480314965" right="0.78740157480314965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535</v>
      </c>
      <c r="B1" t="s">
        <v>27</v>
      </c>
    </row>
    <row r="2" spans="1:2" x14ac:dyDescent="0.25">
      <c r="A2" t="s">
        <v>536</v>
      </c>
      <c r="B2" t="s">
        <v>537</v>
      </c>
    </row>
    <row r="3" spans="1:2" x14ac:dyDescent="0.25">
      <c r="A3" t="s">
        <v>538</v>
      </c>
      <c r="B3" t="s">
        <v>5</v>
      </c>
    </row>
    <row r="4" spans="1:2" x14ac:dyDescent="0.25">
      <c r="A4" t="s">
        <v>539</v>
      </c>
      <c r="B4" t="s">
        <v>540</v>
      </c>
    </row>
    <row r="5" spans="1:2" x14ac:dyDescent="0.25">
      <c r="A5" t="s">
        <v>541</v>
      </c>
      <c r="B5" t="s">
        <v>542</v>
      </c>
    </row>
    <row r="6" spans="1:2" x14ac:dyDescent="0.25">
      <c r="A6" t="s">
        <v>543</v>
      </c>
      <c r="B6" t="s">
        <v>544</v>
      </c>
    </row>
    <row r="7" spans="1:2" x14ac:dyDescent="0.25">
      <c r="A7" t="s">
        <v>545</v>
      </c>
      <c r="B7" t="s">
        <v>544</v>
      </c>
    </row>
    <row r="8" spans="1:2" x14ac:dyDescent="0.25">
      <c r="A8" t="s">
        <v>546</v>
      </c>
      <c r="B8" t="s">
        <v>547</v>
      </c>
    </row>
    <row r="9" spans="1:2" x14ac:dyDescent="0.25">
      <c r="A9" t="s">
        <v>548</v>
      </c>
      <c r="B9" t="s">
        <v>549</v>
      </c>
    </row>
    <row r="10" spans="1:2" x14ac:dyDescent="0.25">
      <c r="A10" t="s">
        <v>550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Доходы+</vt:lpstr>
      <vt:lpstr>Расходы+</vt:lpstr>
      <vt:lpstr>Источники+ </vt:lpstr>
      <vt:lpstr>_params</vt:lpstr>
      <vt:lpstr>'Доходы+'!APPT</vt:lpstr>
      <vt:lpstr>'Источники+ '!APPT</vt:lpstr>
      <vt:lpstr>'Расходы+'!APPT</vt:lpstr>
      <vt:lpstr>'Доходы+'!FILE_NAME</vt:lpstr>
      <vt:lpstr>'Доходы+'!FIO</vt:lpstr>
      <vt:lpstr>'Расходы+'!FIO</vt:lpstr>
      <vt:lpstr>'Доходы+'!FORM_CODE</vt:lpstr>
      <vt:lpstr>'Доходы+'!LAST_CELL</vt:lpstr>
      <vt:lpstr>'Источники+ '!LAST_CELL</vt:lpstr>
      <vt:lpstr>'Расходы+'!LAST_CELL</vt:lpstr>
      <vt:lpstr>'Доходы+'!PERIOD</vt:lpstr>
      <vt:lpstr>'Доходы+'!RANGE_NAMES</vt:lpstr>
      <vt:lpstr>'Доходы+'!RBEGIN_1</vt:lpstr>
      <vt:lpstr>'Источники+ '!RBEGIN_1</vt:lpstr>
      <vt:lpstr>'Расходы+'!RBEGIN_1</vt:lpstr>
      <vt:lpstr>'Доходы+'!REG_DATE</vt:lpstr>
      <vt:lpstr>'Доходы+'!REND_1</vt:lpstr>
      <vt:lpstr>'Источники+ '!REND_1</vt:lpstr>
      <vt:lpstr>'Расходы+'!REND_1</vt:lpstr>
      <vt:lpstr>'Источники+ '!S_520</vt:lpstr>
      <vt:lpstr>'Источники+ '!S_620</vt:lpstr>
      <vt:lpstr>'Источники+ '!S_700</vt:lpstr>
      <vt:lpstr>'Источники+ '!S_700A</vt:lpstr>
      <vt:lpstr>'Доходы+'!SIGN</vt:lpstr>
      <vt:lpstr>'Источники+ '!SIGN</vt:lpstr>
      <vt:lpstr>'Расходы+'!SIGN</vt:lpstr>
      <vt:lpstr>'Доходы+'!SRC_CODE</vt:lpstr>
      <vt:lpstr>'Доходы+'!SRC_KIND</vt:lpstr>
      <vt:lpstr>'Доходы+'!Область_печати</vt:lpstr>
      <vt:lpstr>'Расходы+'!Область_печати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Приходько Елена Юрьевна</cp:lastModifiedBy>
  <cp:lastPrinted>2021-11-23T08:28:07Z</cp:lastPrinted>
  <dcterms:created xsi:type="dcterms:W3CDTF">2019-02-22T07:57:33Z</dcterms:created>
  <dcterms:modified xsi:type="dcterms:W3CDTF">2021-11-23T08:29:42Z</dcterms:modified>
</cp:coreProperties>
</file>