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30" windowWidth="14355" windowHeight="10800" activeTab="2"/>
  </bookViews>
  <sheets>
    <sheet name="Доходы+" sheetId="1" r:id="rId1"/>
    <sheet name="Расходы" sheetId="6" r:id="rId2"/>
    <sheet name="Источники+ " sheetId="5" r:id="rId3"/>
    <sheet name="_params" sheetId="4" state="hidden" r:id="rId4"/>
  </sheets>
  <definedNames>
    <definedName name="_xlnm._FilterDatabase" localSheetId="0" hidden="1">'Доходы+'!$A$20:$H$209</definedName>
    <definedName name="_xlnm._FilterDatabase" localSheetId="1" hidden="1">Расходы!$A$10:$J$354</definedName>
    <definedName name="APPT" localSheetId="0">'Доходы+'!$A$25</definedName>
    <definedName name="APPT" localSheetId="2">'Источники+ '!$A$25</definedName>
    <definedName name="APPT" localSheetId="1">Расходы!$A$19</definedName>
    <definedName name="FILE_NAME" localSheetId="0">'Доходы+'!$H$3</definedName>
    <definedName name="FIO" localSheetId="0">'Доходы+'!$D$25</definedName>
    <definedName name="FIO" localSheetId="1">Расходы!$D$19</definedName>
    <definedName name="FORM_CODE" localSheetId="0">'Доходы+'!$H$5</definedName>
    <definedName name="LAST_CELL" localSheetId="0">'Доходы+'!$F$209</definedName>
    <definedName name="LAST_CELL" localSheetId="2">'Источники+ '!$F$23</definedName>
    <definedName name="LAST_CELL" localSheetId="1">Расходы!$F$354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'Источники+ '!$A$12</definedName>
    <definedName name="RBEGIN_1" localSheetId="1">Расходы!$A$11</definedName>
    <definedName name="REG_DATE" localSheetId="0">'Доходы+'!$H$4</definedName>
    <definedName name="REND_1" localSheetId="0">'Доходы+'!$A$209</definedName>
    <definedName name="REND_1" localSheetId="2">'Источники+ '!$A$23</definedName>
    <definedName name="REND_1" localSheetId="1">Расходы!$A$356</definedName>
    <definedName name="S_520" localSheetId="2">'Источники+ '!$A$14</definedName>
    <definedName name="S_620" localSheetId="2">'Источники+ '!$A$16</definedName>
    <definedName name="S_700" localSheetId="2">'Источники+ '!$A$18</definedName>
    <definedName name="S_700A" localSheetId="2">'Источники+ '!$A$19</definedName>
    <definedName name="SIGN" localSheetId="0">'Доходы+'!$A$23:$D$26</definedName>
    <definedName name="SIGN" localSheetId="2">'Источники+ '!$A$25:$D$26</definedName>
    <definedName name="SIGN" localSheetId="1">Расходы!$A$18:$D$20</definedName>
    <definedName name="SRC_CODE" localSheetId="0">'Доходы+'!$H$8</definedName>
    <definedName name="SRC_KIND" localSheetId="0">'Доходы+'!$H$7</definedName>
    <definedName name="_xlnm.Print_Area" localSheetId="0">'Доходы+'!$A$1:$F$210</definedName>
    <definedName name="_xlnm.Print_Area" localSheetId="1">Расходы!$A$1:$F$356</definedName>
  </definedNames>
  <calcPr calcId="145621"/>
</workbook>
</file>

<file path=xl/calcChain.xml><?xml version="1.0" encoding="utf-8"?>
<calcChain xmlns="http://schemas.openxmlformats.org/spreadsheetml/2006/main">
  <c r="E202" i="1" l="1"/>
  <c r="E201" i="1"/>
  <c r="E196" i="1"/>
  <c r="E199" i="1"/>
  <c r="E197" i="1"/>
  <c r="E186" i="1"/>
  <c r="E192" i="1"/>
  <c r="E190" i="1"/>
  <c r="E187" i="1"/>
  <c r="E178" i="1"/>
  <c r="E183" i="1"/>
  <c r="E181" i="1"/>
  <c r="E179" i="1"/>
  <c r="E171" i="1"/>
  <c r="E176" i="1"/>
  <c r="E21" i="1"/>
  <c r="E122" i="1"/>
  <c r="E123" i="1"/>
  <c r="E152" i="1"/>
  <c r="E161" i="1"/>
  <c r="E153" i="1"/>
  <c r="E148" i="1"/>
  <c r="E140" i="1"/>
  <c r="E138" i="1"/>
  <c r="E136" i="1"/>
  <c r="E134" i="1"/>
  <c r="E131" i="1"/>
  <c r="E127" i="1"/>
  <c r="E124" i="1"/>
  <c r="E94" i="1" l="1"/>
  <c r="E93" i="1" s="1"/>
  <c r="E62" i="1"/>
  <c r="E57" i="1"/>
  <c r="E35" i="1" l="1"/>
  <c r="E32" i="1"/>
  <c r="E28" i="1"/>
  <c r="E24" i="1"/>
  <c r="E167" i="1" l="1"/>
  <c r="E105" i="1" l="1"/>
  <c r="E104" i="1" s="1"/>
  <c r="E109" i="6"/>
  <c r="D109" i="6"/>
  <c r="F110" i="6"/>
  <c r="E110" i="6"/>
  <c r="D110" i="6"/>
  <c r="E107" i="6"/>
  <c r="E106" i="6"/>
  <c r="D107" i="6"/>
  <c r="F135" i="6"/>
  <c r="E135" i="6"/>
  <c r="D135" i="6"/>
  <c r="D136" i="6"/>
  <c r="E164" i="6"/>
  <c r="D164" i="6"/>
  <c r="E173" i="6"/>
  <c r="F173" i="6"/>
  <c r="D173" i="6"/>
  <c r="E174" i="6"/>
  <c r="F174" i="6"/>
  <c r="D174" i="6"/>
  <c r="F175" i="6"/>
  <c r="E175" i="6"/>
  <c r="D175" i="6"/>
  <c r="E304" i="6" l="1"/>
  <c r="F304" i="6"/>
  <c r="D304" i="6"/>
  <c r="E297" i="6"/>
  <c r="E334" i="6"/>
  <c r="F334" i="6"/>
  <c r="D334" i="6"/>
  <c r="E335" i="6"/>
  <c r="F335" i="6"/>
  <c r="D335" i="6"/>
  <c r="E265" i="6"/>
  <c r="D265" i="6"/>
  <c r="E253" i="6"/>
  <c r="F253" i="6"/>
  <c r="D253" i="6"/>
  <c r="F254" i="6"/>
  <c r="E254" i="6"/>
  <c r="D254" i="6"/>
  <c r="F255" i="6"/>
  <c r="E255" i="6"/>
  <c r="D255" i="6"/>
  <c r="E282" i="6"/>
  <c r="D282" i="6"/>
  <c r="E283" i="6"/>
  <c r="D283" i="6"/>
  <c r="F284" i="6"/>
  <c r="E178" i="6"/>
  <c r="F160" i="6"/>
  <c r="E154" i="6"/>
  <c r="D154" i="6"/>
  <c r="F155" i="6"/>
  <c r="F282" i="6" l="1"/>
  <c r="F283" i="6"/>
  <c r="E318" i="6"/>
  <c r="D318" i="6"/>
  <c r="E325" i="6"/>
  <c r="E324" i="6" s="1"/>
  <c r="D325" i="6"/>
  <c r="D324" i="6" s="1"/>
  <c r="F326" i="6"/>
  <c r="D268" i="6"/>
  <c r="E289" i="6"/>
  <c r="E288" i="6"/>
  <c r="D289" i="6"/>
  <c r="D288" i="6" s="1"/>
  <c r="F290" i="6"/>
  <c r="F324" i="6" l="1"/>
  <c r="F325" i="6"/>
  <c r="F288" i="6"/>
  <c r="F289" i="6"/>
  <c r="E72" i="1"/>
  <c r="E156" i="1" l="1"/>
  <c r="E166" i="1"/>
  <c r="E207" i="1"/>
  <c r="E52" i="1"/>
  <c r="E64" i="1" l="1"/>
  <c r="D333" i="6" l="1"/>
  <c r="F341" i="6"/>
  <c r="E340" i="6"/>
  <c r="D340" i="6"/>
  <c r="E316" i="6"/>
  <c r="E315" i="6" s="1"/>
  <c r="E314" i="6" s="1"/>
  <c r="D234" i="6"/>
  <c r="E234" i="6"/>
  <c r="F182" i="6"/>
  <c r="E181" i="6"/>
  <c r="E180" i="6" s="1"/>
  <c r="D181" i="6"/>
  <c r="E136" i="6"/>
  <c r="F144" i="6"/>
  <c r="E143" i="6"/>
  <c r="E142" i="6" s="1"/>
  <c r="D143" i="6"/>
  <c r="D142" i="6" s="1"/>
  <c r="F142" i="6" s="1"/>
  <c r="E118" i="6"/>
  <c r="D118" i="6"/>
  <c r="F119" i="6"/>
  <c r="F181" i="6" l="1"/>
  <c r="F340" i="6"/>
  <c r="F143" i="6"/>
  <c r="D180" i="6"/>
  <c r="F180" i="6" s="1"/>
  <c r="E144" i="1" l="1"/>
  <c r="E37" i="1" l="1"/>
  <c r="E23" i="1" s="1"/>
  <c r="E98" i="1" l="1"/>
  <c r="E80" i="1"/>
  <c r="F97" i="6" l="1"/>
  <c r="F96" i="6" s="1"/>
  <c r="E29" i="6"/>
  <c r="E28" i="6" s="1"/>
  <c r="D29" i="6"/>
  <c r="D28" i="6" s="1"/>
  <c r="E299" i="6"/>
  <c r="E298" i="6" s="1"/>
  <c r="E261" i="6"/>
  <c r="D261" i="6"/>
  <c r="D279" i="6"/>
  <c r="F274" i="6"/>
  <c r="F261" i="6" s="1"/>
  <c r="E273" i="6"/>
  <c r="E272" i="6" s="1"/>
  <c r="E259" i="6" s="1"/>
  <c r="D273" i="6"/>
  <c r="E96" i="6"/>
  <c r="D96" i="6"/>
  <c r="F64" i="6"/>
  <c r="F354" i="6"/>
  <c r="E353" i="6"/>
  <c r="D353" i="6"/>
  <c r="D352" i="6" s="1"/>
  <c r="D351" i="6" s="1"/>
  <c r="D350" i="6" s="1"/>
  <c r="F348" i="6"/>
  <c r="F347" i="6" s="1"/>
  <c r="E347" i="6"/>
  <c r="D347" i="6"/>
  <c r="D346" i="6" s="1"/>
  <c r="F346" i="6" s="1"/>
  <c r="F345" i="6"/>
  <c r="E344" i="6"/>
  <c r="E343" i="6" s="1"/>
  <c r="E342" i="6" s="1"/>
  <c r="D344" i="6"/>
  <c r="F339" i="6"/>
  <c r="E338" i="6"/>
  <c r="D338" i="6"/>
  <c r="D337" i="6" s="1"/>
  <c r="D336" i="6" s="1"/>
  <c r="E333" i="6"/>
  <c r="E332" i="6"/>
  <c r="E331" i="6" s="1"/>
  <c r="E330" i="6"/>
  <c r="E329" i="6" s="1"/>
  <c r="E328" i="6" s="1"/>
  <c r="D330" i="6"/>
  <c r="D329" i="6" s="1"/>
  <c r="F323" i="6"/>
  <c r="E322" i="6"/>
  <c r="D322" i="6"/>
  <c r="F321" i="6"/>
  <c r="E320" i="6"/>
  <c r="E319" i="6" s="1"/>
  <c r="D320" i="6"/>
  <c r="D319" i="6" s="1"/>
  <c r="F317" i="6"/>
  <c r="D316" i="6"/>
  <c r="F316" i="6" s="1"/>
  <c r="F313" i="6"/>
  <c r="F312" i="6"/>
  <c r="F299" i="6" s="1"/>
  <c r="E311" i="6"/>
  <c r="E310" i="6" s="1"/>
  <c r="E309" i="6" s="1"/>
  <c r="D311" i="6"/>
  <c r="D310" i="6" s="1"/>
  <c r="D309" i="6" s="1"/>
  <c r="F308" i="6"/>
  <c r="E307" i="6"/>
  <c r="D307" i="6"/>
  <c r="D306" i="6"/>
  <c r="D305" i="6" s="1"/>
  <c r="E303" i="6"/>
  <c r="E302" i="6" s="1"/>
  <c r="D303" i="6"/>
  <c r="E301" i="6"/>
  <c r="D301" i="6"/>
  <c r="E300" i="6"/>
  <c r="D300" i="6"/>
  <c r="D299" i="6"/>
  <c r="D297" i="6"/>
  <c r="D296" i="6" s="1"/>
  <c r="E296" i="6"/>
  <c r="E294" i="6"/>
  <c r="E293" i="6" s="1"/>
  <c r="D294" i="6"/>
  <c r="F294" i="6" s="1"/>
  <c r="E292" i="6"/>
  <c r="F287" i="6"/>
  <c r="E286" i="6"/>
  <c r="E285" i="6" s="1"/>
  <c r="E281" i="6" s="1"/>
  <c r="E252" i="6" s="1"/>
  <c r="D286" i="6"/>
  <c r="D285" i="6" s="1"/>
  <c r="D281" i="6" s="1"/>
  <c r="D252" i="6" s="1"/>
  <c r="F280" i="6"/>
  <c r="E279" i="6"/>
  <c r="F278" i="6"/>
  <c r="F277" i="6"/>
  <c r="E276" i="6"/>
  <c r="E275" i="6" s="1"/>
  <c r="D276" i="6"/>
  <c r="F271" i="6"/>
  <c r="E270" i="6"/>
  <c r="D270" i="6"/>
  <c r="D269" i="6" s="1"/>
  <c r="E267" i="6"/>
  <c r="D267" i="6"/>
  <c r="D266" i="6" s="1"/>
  <c r="E266" i="6"/>
  <c r="E264" i="6"/>
  <c r="D264" i="6"/>
  <c r="F264" i="6" s="1"/>
  <c r="E258" i="6"/>
  <c r="E257" i="6" s="1"/>
  <c r="E256" i="6" s="1"/>
  <c r="D258" i="6"/>
  <c r="D257" i="6" s="1"/>
  <c r="F251" i="6"/>
  <c r="E250" i="6"/>
  <c r="D250" i="6"/>
  <c r="E249" i="6"/>
  <c r="D249" i="6"/>
  <c r="F249" i="6" s="1"/>
  <c r="F248" i="6"/>
  <c r="E247" i="6"/>
  <c r="E246" i="6" s="1"/>
  <c r="D247" i="6"/>
  <c r="D246" i="6" s="1"/>
  <c r="F245" i="6"/>
  <c r="F244" i="6"/>
  <c r="E243" i="6"/>
  <c r="E242" i="6" s="1"/>
  <c r="D243" i="6"/>
  <c r="F241" i="6"/>
  <c r="F240" i="6"/>
  <c r="F239" i="6"/>
  <c r="E238" i="6"/>
  <c r="D238" i="6"/>
  <c r="D237" i="6" s="1"/>
  <c r="F235" i="6"/>
  <c r="E233" i="6"/>
  <c r="E232" i="6" s="1"/>
  <c r="D233" i="6"/>
  <c r="D232" i="6" s="1"/>
  <c r="F231" i="6"/>
  <c r="F230" i="6"/>
  <c r="E229" i="6"/>
  <c r="E228" i="6" s="1"/>
  <c r="E227" i="6" s="1"/>
  <c r="D229" i="6"/>
  <c r="F226" i="6"/>
  <c r="F225" i="6"/>
  <c r="E224" i="6"/>
  <c r="D224" i="6"/>
  <c r="D223" i="6" s="1"/>
  <c r="D222" i="6" s="1"/>
  <c r="F221" i="6"/>
  <c r="F220" i="6"/>
  <c r="E219" i="6"/>
  <c r="E218" i="6" s="1"/>
  <c r="E217" i="6" s="1"/>
  <c r="D219" i="6"/>
  <c r="D218" i="6" s="1"/>
  <c r="D217" i="6" s="1"/>
  <c r="E216" i="6"/>
  <c r="D216" i="6"/>
  <c r="D215" i="6"/>
  <c r="D214" i="6" s="1"/>
  <c r="E213" i="6"/>
  <c r="E212" i="6" s="1"/>
  <c r="D213" i="6"/>
  <c r="D212" i="6" s="1"/>
  <c r="E211" i="6"/>
  <c r="D211" i="6"/>
  <c r="E210" i="6"/>
  <c r="D210" i="6"/>
  <c r="E207" i="6"/>
  <c r="D207" i="6"/>
  <c r="E206" i="6"/>
  <c r="D206" i="6"/>
  <c r="E203" i="6"/>
  <c r="D203" i="6"/>
  <c r="E202" i="6"/>
  <c r="D202" i="6"/>
  <c r="E201" i="6"/>
  <c r="D201" i="6"/>
  <c r="F197" i="6"/>
  <c r="F196" i="6"/>
  <c r="E195" i="6"/>
  <c r="E194" i="6" s="1"/>
  <c r="E193" i="6" s="1"/>
  <c r="D195" i="6"/>
  <c r="F192" i="6"/>
  <c r="F191" i="6"/>
  <c r="E190" i="6"/>
  <c r="E189" i="6" s="1"/>
  <c r="E188" i="6" s="1"/>
  <c r="D190" i="6"/>
  <c r="D189" i="6" s="1"/>
  <c r="F187" i="6"/>
  <c r="F186" i="6"/>
  <c r="E185" i="6"/>
  <c r="E184" i="6" s="1"/>
  <c r="E183" i="6" s="1"/>
  <c r="D185" i="6"/>
  <c r="D184" i="6" s="1"/>
  <c r="D183" i="6"/>
  <c r="F179" i="6"/>
  <c r="E177" i="6"/>
  <c r="E176" i="6" s="1"/>
  <c r="D178" i="6"/>
  <c r="D177" i="6" s="1"/>
  <c r="D176" i="6" s="1"/>
  <c r="E172" i="6"/>
  <c r="D172" i="6"/>
  <c r="E171" i="6"/>
  <c r="D171" i="6"/>
  <c r="E168" i="6"/>
  <c r="D168" i="6"/>
  <c r="E167" i="6"/>
  <c r="D167" i="6"/>
  <c r="F163" i="6"/>
  <c r="E162" i="6"/>
  <c r="D162" i="6"/>
  <c r="D161" i="6" s="1"/>
  <c r="E159" i="6"/>
  <c r="D159" i="6"/>
  <c r="D158" i="6" s="1"/>
  <c r="F156" i="6"/>
  <c r="F154" i="6" s="1"/>
  <c r="E153" i="6"/>
  <c r="E152" i="6" s="1"/>
  <c r="D153" i="6"/>
  <c r="F151" i="6"/>
  <c r="E150" i="6"/>
  <c r="D150" i="6"/>
  <c r="F147" i="6"/>
  <c r="E146" i="6"/>
  <c r="E145" i="6" s="1"/>
  <c r="E141" i="6" s="1"/>
  <c r="D146" i="6"/>
  <c r="D138" i="6" s="1"/>
  <c r="E140" i="6"/>
  <c r="D140" i="6"/>
  <c r="E139" i="6"/>
  <c r="D139" i="6"/>
  <c r="F131" i="6"/>
  <c r="E130" i="6"/>
  <c r="E129" i="6" s="1"/>
  <c r="E128" i="6" s="1"/>
  <c r="D130" i="6"/>
  <c r="F127" i="6"/>
  <c r="E126" i="6"/>
  <c r="E125" i="6" s="1"/>
  <c r="D126" i="6"/>
  <c r="F124" i="6"/>
  <c r="E123" i="6"/>
  <c r="E122" i="6" s="1"/>
  <c r="D123" i="6"/>
  <c r="F123" i="6" s="1"/>
  <c r="F120" i="6"/>
  <c r="D117" i="6"/>
  <c r="F116" i="6"/>
  <c r="F115" i="6"/>
  <c r="E114" i="6"/>
  <c r="E113" i="6" s="1"/>
  <c r="D114" i="6"/>
  <c r="D113" i="6" s="1"/>
  <c r="E111" i="6"/>
  <c r="E108" i="6" s="1"/>
  <c r="D111" i="6"/>
  <c r="D106" i="6"/>
  <c r="F102" i="6"/>
  <c r="F101" i="6"/>
  <c r="F100" i="6"/>
  <c r="E99" i="6"/>
  <c r="D99" i="6"/>
  <c r="D98" i="6" s="1"/>
  <c r="F95" i="6"/>
  <c r="F94" i="6"/>
  <c r="E93" i="6"/>
  <c r="D93" i="6"/>
  <c r="D92" i="6" s="1"/>
  <c r="F91" i="6"/>
  <c r="F90" i="6"/>
  <c r="F89" i="6"/>
  <c r="E88" i="6"/>
  <c r="E87" i="6" s="1"/>
  <c r="D88" i="6"/>
  <c r="D87" i="6" s="1"/>
  <c r="F85" i="6"/>
  <c r="D84" i="6"/>
  <c r="F84" i="6" s="1"/>
  <c r="F82" i="6"/>
  <c r="F81" i="6"/>
  <c r="E80" i="6"/>
  <c r="E79" i="6" s="1"/>
  <c r="D80" i="6"/>
  <c r="F78" i="6"/>
  <c r="F77" i="6"/>
  <c r="E76" i="6"/>
  <c r="E75" i="6" s="1"/>
  <c r="D76" i="6"/>
  <c r="D75" i="6" s="1"/>
  <c r="F74" i="6"/>
  <c r="F73" i="6"/>
  <c r="F72" i="6"/>
  <c r="E71" i="6"/>
  <c r="E70" i="6" s="1"/>
  <c r="D71" i="6"/>
  <c r="D70" i="6" s="1"/>
  <c r="F68" i="6"/>
  <c r="F67" i="6"/>
  <c r="F66" i="6"/>
  <c r="E65" i="6"/>
  <c r="D65" i="6"/>
  <c r="E63" i="6"/>
  <c r="D63" i="6"/>
  <c r="F61" i="6"/>
  <c r="F27" i="6" s="1"/>
  <c r="F60" i="6"/>
  <c r="F59" i="6"/>
  <c r="E58" i="6"/>
  <c r="E57" i="6" s="1"/>
  <c r="D58" i="6"/>
  <c r="D57" i="6" s="1"/>
  <c r="F56" i="6"/>
  <c r="F55" i="6"/>
  <c r="F54" i="6"/>
  <c r="E53" i="6"/>
  <c r="D53" i="6"/>
  <c r="D52" i="6" s="1"/>
  <c r="F50" i="6"/>
  <c r="E49" i="6"/>
  <c r="E48" i="6" s="1"/>
  <c r="E44" i="6" s="1"/>
  <c r="D49" i="6"/>
  <c r="D48" i="6" s="1"/>
  <c r="F47" i="6"/>
  <c r="D46" i="6"/>
  <c r="D45" i="6" s="1"/>
  <c r="F45" i="6" s="1"/>
  <c r="F43" i="6"/>
  <c r="F42" i="6"/>
  <c r="F41" i="6"/>
  <c r="E40" i="6"/>
  <c r="E39" i="6" s="1"/>
  <c r="E38" i="6" s="1"/>
  <c r="D40" i="6"/>
  <c r="D39" i="6" s="1"/>
  <c r="D38" i="6" s="1"/>
  <c r="D37" i="6"/>
  <c r="F37" i="6" s="1"/>
  <c r="E36" i="6"/>
  <c r="D36" i="6"/>
  <c r="E35" i="6"/>
  <c r="D35" i="6"/>
  <c r="E34" i="6"/>
  <c r="D34" i="6"/>
  <c r="E32" i="6"/>
  <c r="E31" i="6" s="1"/>
  <c r="D32" i="6"/>
  <c r="D31" i="6" s="1"/>
  <c r="E27" i="6"/>
  <c r="D27" i="6"/>
  <c r="E26" i="6"/>
  <c r="D26" i="6"/>
  <c r="E25" i="6"/>
  <c r="D25" i="6"/>
  <c r="E22" i="6"/>
  <c r="D22" i="6"/>
  <c r="E21" i="6"/>
  <c r="D21" i="6"/>
  <c r="E20" i="6"/>
  <c r="D20" i="6"/>
  <c r="E18" i="6"/>
  <c r="D18" i="6"/>
  <c r="E17" i="6"/>
  <c r="D17" i="6"/>
  <c r="E16" i="6"/>
  <c r="D16" i="6"/>
  <c r="D291" i="6" l="1"/>
  <c r="F322" i="6"/>
  <c r="F279" i="6"/>
  <c r="F171" i="6"/>
  <c r="E327" i="6"/>
  <c r="F250" i="6"/>
  <c r="F16" i="6"/>
  <c r="D62" i="6"/>
  <c r="D51" i="6" s="1"/>
  <c r="E121" i="6"/>
  <c r="F159" i="6"/>
  <c r="F172" i="6"/>
  <c r="F36" i="6"/>
  <c r="F48" i="6"/>
  <c r="F113" i="6"/>
  <c r="E158" i="6"/>
  <c r="E157" i="6" s="1"/>
  <c r="D157" i="6"/>
  <c r="F344" i="6"/>
  <c r="F273" i="6"/>
  <c r="F272" i="6" s="1"/>
  <c r="F259" i="6" s="1"/>
  <c r="F29" i="6"/>
  <c r="F28" i="6" s="1"/>
  <c r="F320" i="6"/>
  <c r="F139" i="6"/>
  <c r="D170" i="6"/>
  <c r="D169" i="6" s="1"/>
  <c r="D205" i="6"/>
  <c r="D204" i="6" s="1"/>
  <c r="D315" i="6"/>
  <c r="D314" i="6" s="1"/>
  <c r="F353" i="6"/>
  <c r="E134" i="6"/>
  <c r="F34" i="6"/>
  <c r="F247" i="6"/>
  <c r="F303" i="6"/>
  <c r="D272" i="6"/>
  <c r="D259" i="6" s="1"/>
  <c r="E260" i="6"/>
  <c r="D260" i="6"/>
  <c r="D83" i="6"/>
  <c r="F83" i="6" s="1"/>
  <c r="F106" i="6"/>
  <c r="F281" i="6"/>
  <c r="D293" i="6"/>
  <c r="D292" i="6" s="1"/>
  <c r="F292" i="6" s="1"/>
  <c r="D343" i="6"/>
  <c r="F343" i="6" s="1"/>
  <c r="F35" i="6"/>
  <c r="F107" i="6"/>
  <c r="D122" i="6"/>
  <c r="F122" i="6" s="1"/>
  <c r="F266" i="6"/>
  <c r="F300" i="6"/>
  <c r="F338" i="6"/>
  <c r="F168" i="6"/>
  <c r="E105" i="6"/>
  <c r="E104" i="6" s="1"/>
  <c r="D149" i="6"/>
  <c r="D134" i="6"/>
  <c r="F167" i="6"/>
  <c r="F118" i="6"/>
  <c r="D112" i="6"/>
  <c r="D86" i="6"/>
  <c r="F18" i="6"/>
  <c r="D24" i="6"/>
  <c r="D23" i="6" s="1"/>
  <c r="F213" i="6"/>
  <c r="E33" i="6"/>
  <c r="E30" i="6" s="1"/>
  <c r="F22" i="6"/>
  <c r="F71" i="6"/>
  <c r="E62" i="6"/>
  <c r="E19" i="6"/>
  <c r="F318" i="6"/>
  <c r="F311" i="6"/>
  <c r="F309" i="6"/>
  <c r="F234" i="6"/>
  <c r="F286" i="6"/>
  <c r="D275" i="6"/>
  <c r="F275" i="6" s="1"/>
  <c r="E263" i="6"/>
  <c r="E262" i="6" s="1"/>
  <c r="F265" i="6"/>
  <c r="D263" i="6"/>
  <c r="D262" i="6" s="1"/>
  <c r="F276" i="6"/>
  <c r="F17" i="6"/>
  <c r="F114" i="6"/>
  <c r="F232" i="6"/>
  <c r="E200" i="6"/>
  <c r="E199" i="6" s="1"/>
  <c r="F202" i="6"/>
  <c r="E15" i="6"/>
  <c r="E149" i="6"/>
  <c r="F257" i="6"/>
  <c r="F212" i="6"/>
  <c r="F246" i="6"/>
  <c r="E205" i="6"/>
  <c r="E204" i="6" s="1"/>
  <c r="F207" i="6"/>
  <c r="F206" i="6"/>
  <c r="F203" i="6"/>
  <c r="F201" i="6"/>
  <c r="F210" i="6"/>
  <c r="E209" i="6"/>
  <c r="E208" i="6" s="1"/>
  <c r="F211" i="6"/>
  <c r="D209" i="6"/>
  <c r="D208" i="6" s="1"/>
  <c r="F217" i="6"/>
  <c r="F219" i="6"/>
  <c r="D188" i="6"/>
  <c r="F189" i="6"/>
  <c r="D166" i="6"/>
  <c r="F185" i="6"/>
  <c r="F183" i="6"/>
  <c r="E166" i="6"/>
  <c r="F177" i="6"/>
  <c r="F178" i="6"/>
  <c r="F153" i="6"/>
  <c r="E24" i="6"/>
  <c r="E23" i="6" s="1"/>
  <c r="F76" i="6"/>
  <c r="E69" i="6"/>
  <c r="F65" i="6"/>
  <c r="F57" i="6"/>
  <c r="D19" i="6"/>
  <c r="F53" i="6"/>
  <c r="E52" i="6"/>
  <c r="F40" i="6"/>
  <c r="F38" i="6"/>
  <c r="D79" i="6"/>
  <c r="F79" i="6" s="1"/>
  <c r="D33" i="6"/>
  <c r="D30" i="6" s="1"/>
  <c r="F99" i="6"/>
  <c r="E98" i="6"/>
  <c r="F31" i="6"/>
  <c r="F39" i="6"/>
  <c r="D44" i="6"/>
  <c r="F44" i="6" s="1"/>
  <c r="F46" i="6"/>
  <c r="F87" i="6"/>
  <c r="F20" i="6"/>
  <c r="F49" i="6"/>
  <c r="F75" i="6"/>
  <c r="F80" i="6"/>
  <c r="F93" i="6"/>
  <c r="E92" i="6"/>
  <c r="F92" i="6" s="1"/>
  <c r="F111" i="6"/>
  <c r="F162" i="6"/>
  <c r="E161" i="6"/>
  <c r="F161" i="6" s="1"/>
  <c r="E138" i="6"/>
  <c r="E137" i="6" s="1"/>
  <c r="D15" i="6"/>
  <c r="F21" i="6"/>
  <c r="F25" i="6"/>
  <c r="F26" i="6"/>
  <c r="F32" i="6"/>
  <c r="F58" i="6"/>
  <c r="F63" i="6"/>
  <c r="F70" i="6"/>
  <c r="F88" i="6"/>
  <c r="D125" i="6"/>
  <c r="F125" i="6" s="1"/>
  <c r="F126" i="6"/>
  <c r="D129" i="6"/>
  <c r="D105" i="6"/>
  <c r="F130" i="6"/>
  <c r="D145" i="6"/>
  <c r="D141" i="6" s="1"/>
  <c r="F146" i="6"/>
  <c r="D194" i="6"/>
  <c r="F195" i="6"/>
  <c r="D228" i="6"/>
  <c r="F229" i="6"/>
  <c r="D242" i="6"/>
  <c r="F242" i="6" s="1"/>
  <c r="F243" i="6"/>
  <c r="F258" i="6"/>
  <c r="E117" i="6"/>
  <c r="F117" i="6" s="1"/>
  <c r="F136" i="6"/>
  <c r="F140" i="6"/>
  <c r="D152" i="6"/>
  <c r="F152" i="6" s="1"/>
  <c r="D165" i="6"/>
  <c r="F188" i="6"/>
  <c r="F233" i="6"/>
  <c r="F238" i="6"/>
  <c r="E237" i="6"/>
  <c r="E236" i="6" s="1"/>
  <c r="F270" i="6"/>
  <c r="E269" i="6"/>
  <c r="F269" i="6" s="1"/>
  <c r="F296" i="6"/>
  <c r="D298" i="6"/>
  <c r="F301" i="6"/>
  <c r="F307" i="6"/>
  <c r="E306" i="6"/>
  <c r="E305" i="6" s="1"/>
  <c r="F310" i="6"/>
  <c r="F330" i="6"/>
  <c r="D332" i="6"/>
  <c r="F333" i="6"/>
  <c r="D349" i="6"/>
  <c r="F150" i="6"/>
  <c r="E170" i="6"/>
  <c r="E169" i="6" s="1"/>
  <c r="E165" i="6"/>
  <c r="F184" i="6"/>
  <c r="F190" i="6"/>
  <c r="D200" i="6"/>
  <c r="F216" i="6"/>
  <c r="E215" i="6"/>
  <c r="E214" i="6" s="1"/>
  <c r="F218" i="6"/>
  <c r="D256" i="6"/>
  <c r="F285" i="6"/>
  <c r="F297" i="6"/>
  <c r="D302" i="6"/>
  <c r="F302" i="6" s="1"/>
  <c r="F319" i="6"/>
  <c r="F224" i="6"/>
  <c r="E223" i="6"/>
  <c r="F267" i="6"/>
  <c r="E295" i="6"/>
  <c r="D328" i="6"/>
  <c r="F328" i="6" s="1"/>
  <c r="F329" i="6"/>
  <c r="E337" i="6"/>
  <c r="E336" i="6" s="1"/>
  <c r="E352" i="6"/>
  <c r="F305" i="6" l="1"/>
  <c r="E291" i="6"/>
  <c r="F293" i="6"/>
  <c r="F169" i="6"/>
  <c r="D342" i="6"/>
  <c r="F342" i="6" s="1"/>
  <c r="F157" i="6"/>
  <c r="D121" i="6"/>
  <c r="F121" i="6" s="1"/>
  <c r="F306" i="6"/>
  <c r="F260" i="6"/>
  <c r="F158" i="6"/>
  <c r="F314" i="6"/>
  <c r="F315" i="6"/>
  <c r="E51" i="6"/>
  <c r="F51" i="6" s="1"/>
  <c r="F204" i="6"/>
  <c r="F62" i="6"/>
  <c r="F166" i="6"/>
  <c r="D148" i="6"/>
  <c r="D133" i="6"/>
  <c r="E148" i="6"/>
  <c r="E133" i="6"/>
  <c r="E132" i="6" s="1"/>
  <c r="F263" i="6"/>
  <c r="E268" i="6"/>
  <c r="F33" i="6"/>
  <c r="F19" i="6"/>
  <c r="E14" i="6"/>
  <c r="E13" i="6" s="1"/>
  <c r="F134" i="6"/>
  <c r="F268" i="6"/>
  <c r="F252" i="6" s="1"/>
  <c r="F262" i="6"/>
  <c r="F149" i="6"/>
  <c r="E198" i="6"/>
  <c r="F205" i="6"/>
  <c r="D236" i="6"/>
  <c r="F236" i="6" s="1"/>
  <c r="F208" i="6"/>
  <c r="F209" i="6"/>
  <c r="F170" i="6"/>
  <c r="F98" i="6"/>
  <c r="E86" i="6"/>
  <c r="F86" i="6" s="1"/>
  <c r="F24" i="6"/>
  <c r="F23" i="6"/>
  <c r="F30" i="6"/>
  <c r="F52" i="6"/>
  <c r="F256" i="6"/>
  <c r="F200" i="6"/>
  <c r="D199" i="6"/>
  <c r="F332" i="6"/>
  <c r="D331" i="6"/>
  <c r="F194" i="6"/>
  <c r="D193" i="6"/>
  <c r="F193" i="6" s="1"/>
  <c r="D108" i="6"/>
  <c r="F108" i="6" s="1"/>
  <c r="F109" i="6"/>
  <c r="F214" i="6"/>
  <c r="F215" i="6"/>
  <c r="F176" i="6"/>
  <c r="F228" i="6"/>
  <c r="D227" i="6"/>
  <c r="F227" i="6" s="1"/>
  <c r="F105" i="6"/>
  <c r="D104" i="6"/>
  <c r="F104" i="6" s="1"/>
  <c r="F237" i="6"/>
  <c r="E112" i="6"/>
  <c r="E351" i="6"/>
  <c r="F352" i="6"/>
  <c r="F165" i="6"/>
  <c r="F138" i="6"/>
  <c r="D137" i="6"/>
  <c r="F137" i="6" s="1"/>
  <c r="F129" i="6"/>
  <c r="D128" i="6"/>
  <c r="F336" i="6"/>
  <c r="F337" i="6"/>
  <c r="E222" i="6"/>
  <c r="F222" i="6" s="1"/>
  <c r="F223" i="6"/>
  <c r="F298" i="6"/>
  <c r="D295" i="6"/>
  <c r="F145" i="6"/>
  <c r="F141" i="6"/>
  <c r="F15" i="6"/>
  <c r="D14" i="6"/>
  <c r="D13" i="6" s="1"/>
  <c r="D69" i="6"/>
  <c r="F69" i="6" s="1"/>
  <c r="F331" i="6" l="1"/>
  <c r="D327" i="6"/>
  <c r="F327" i="6" s="1"/>
  <c r="F148" i="6"/>
  <c r="F133" i="6"/>
  <c r="F14" i="6"/>
  <c r="F13" i="6" s="1"/>
  <c r="F295" i="6"/>
  <c r="F291" i="6"/>
  <c r="E350" i="6"/>
  <c r="F351" i="6"/>
  <c r="F128" i="6"/>
  <c r="D103" i="6"/>
  <c r="E103" i="6"/>
  <c r="F112" i="6"/>
  <c r="D132" i="6"/>
  <c r="F132" i="6" s="1"/>
  <c r="D198" i="6"/>
  <c r="F198" i="6" s="1"/>
  <c r="F199" i="6"/>
  <c r="F164" i="6"/>
  <c r="F103" i="6" l="1"/>
  <c r="E349" i="6"/>
  <c r="F349" i="6" s="1"/>
  <c r="F350" i="6"/>
  <c r="D11" i="6"/>
  <c r="E11" i="6" l="1"/>
  <c r="F11" i="6" s="1"/>
  <c r="E48" i="1" l="1"/>
  <c r="E47" i="1" s="1"/>
  <c r="E60" i="1"/>
  <c r="E56" i="1" s="1"/>
  <c r="E68" i="1"/>
  <c r="E75" i="1"/>
  <c r="E142" i="1"/>
  <c r="E172" i="1"/>
  <c r="E28" i="5" l="1"/>
  <c r="E27" i="5" s="1"/>
  <c r="D28" i="5"/>
  <c r="D27" i="5" s="1"/>
  <c r="D26" i="5" s="1"/>
  <c r="E32" i="5"/>
  <c r="E31" i="5" s="1"/>
  <c r="D32" i="5"/>
  <c r="D31" i="5" s="1"/>
  <c r="E22" i="1" l="1"/>
  <c r="E117" i="1"/>
  <c r="E91" i="1"/>
  <c r="E162" i="1" l="1"/>
  <c r="E164" i="1"/>
  <c r="F19" i="5" l="1"/>
  <c r="F18" i="5" s="1"/>
  <c r="E18" i="5" l="1"/>
  <c r="E205" i="1" l="1"/>
  <c r="E41" i="1" l="1"/>
  <c r="E40" i="1" s="1"/>
  <c r="E206" i="1" l="1"/>
  <c r="F21" i="5" l="1"/>
  <c r="E20" i="5"/>
  <c r="E17" i="5" l="1"/>
  <c r="E194" i="1"/>
  <c r="E71" i="1" l="1"/>
  <c r="E67" i="1" s="1"/>
  <c r="E97" i="1"/>
  <c r="E112" i="1"/>
  <c r="E111" i="1" s="1"/>
  <c r="E115" i="1"/>
  <c r="E114" i="1" s="1"/>
  <c r="E120" i="1"/>
  <c r="E119" i="1" s="1"/>
  <c r="E110" i="1" l="1"/>
  <c r="E46" i="1"/>
  <c r="E84" i="1"/>
  <c r="E83" i="1" s="1"/>
  <c r="E87" i="1"/>
  <c r="E89" i="1"/>
  <c r="E108" i="1"/>
  <c r="E107" i="1" s="1"/>
  <c r="E103" i="1" s="1"/>
  <c r="E79" i="1" l="1"/>
  <c r="E86" i="1"/>
  <c r="E174" i="1" l="1"/>
  <c r="E170" i="1" l="1"/>
  <c r="E169" i="1" l="1"/>
  <c r="F169" i="1" s="1"/>
  <c r="F170" i="1"/>
  <c r="D18" i="5"/>
  <c r="E30" i="5"/>
  <c r="D30" i="5"/>
  <c r="E26" i="5"/>
  <c r="D20" i="5"/>
  <c r="F20" i="5" s="1"/>
  <c r="D24" i="5" l="1"/>
  <c r="E25" i="5"/>
  <c r="D17" i="5"/>
  <c r="F17" i="5" s="1"/>
  <c r="E15" i="5"/>
  <c r="E24" i="5" l="1"/>
  <c r="E13" i="5" s="1"/>
  <c r="F25" i="5"/>
  <c r="F24" i="5"/>
  <c r="D15" i="5"/>
  <c r="F15" i="5" s="1"/>
  <c r="D13" i="5" l="1"/>
  <c r="F13" i="5" s="1"/>
  <c r="E19" i="1" l="1"/>
  <c r="F19" i="1" l="1"/>
  <c r="E356" i="6"/>
</calcChain>
</file>

<file path=xl/sharedStrings.xml><?xml version="1.0" encoding="utf-8"?>
<sst xmlns="http://schemas.openxmlformats.org/spreadsheetml/2006/main" count="2137" uniqueCount="909">
  <si>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</si>
  <si>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</si>
  <si>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</si>
  <si>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</si>
  <si>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</si>
  <si>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</si>
  <si>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</si>
  <si>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</si>
  <si>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</si>
  <si>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</si>
  <si>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</si>
  <si>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</si>
  <si>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</si>
  <si>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</si>
  <si>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</si>
  <si>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</si>
  <si>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</si>
  <si>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</si>
  <si>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</si>
  <si>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</si>
  <si>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</si>
  <si>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</si>
  <si>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</si>
  <si>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</si>
  <si>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</si>
  <si>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</si>
  <si>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</si>
  <si>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</si>
  <si>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</si>
  <si>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</si>
  <si>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</si>
  <si>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</si>
  <si>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</si>
  <si>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</si>
  <si>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</si>
  <si>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</si>
  <si>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</si>
  <si>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</si>
  <si>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</si>
  <si>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</si>
  <si>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</si>
  <si>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</si>
  <si>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</si>
  <si>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</si>
  <si>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</si>
  <si>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</si>
  <si>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</si>
  <si>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</si>
  <si>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</si>
  <si>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</si>
  <si>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</si>
  <si>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</si>
  <si>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</si>
  <si>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</si>
  <si>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</si>
  <si>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</si>
  <si>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</si>
  <si>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</si>
  <si>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</si>
  <si>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</si>
  <si>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</si>
  <si>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</si>
  <si>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</si>
  <si>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</si>
  <si>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</si>
  <si>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</si>
  <si>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</si>
  <si>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</si>
  <si>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</si>
  <si>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</si>
  <si>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</si>
  <si>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</si>
  <si>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</si>
  <si>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</si>
  <si>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</si>
  <si>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</si>
  <si>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</si>
  <si>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</si>
  <si>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</si>
  <si>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</si>
  <si>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</si>
  <si>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</si>
  <si>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</si>
  <si>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</si>
  <si>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</si>
  <si>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</si>
  <si>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</si>
  <si>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</si>
  <si>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</si>
  <si>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</si>
  <si>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</si>
  <si>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</si>
  <si>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</si>
  <si>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</si>
  <si>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</si>
  <si>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</si>
  <si>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</si>
  <si>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</si>
  <si>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</si>
  <si>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</si>
  <si>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</si>
  <si>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</si>
  <si>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</si>
  <si>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</si>
  <si>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</si>
  <si>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</si>
  <si>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</si>
  <si>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</si>
  <si>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</si>
  <si>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</si>
  <si>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</si>
  <si>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</si>
  <si>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</si>
  <si>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</si>
  <si>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</si>
  <si>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</si>
  <si>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</si>
  <si>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</si>
  <si>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</si>
  <si>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</si>
  <si>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</si>
  <si>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</si>
  <si>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</si>
  <si>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</si>
  <si>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</si>
  <si>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</si>
  <si>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</si>
  <si>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</si>
  <si>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</si>
  <si>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</si>
  <si>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</si>
  <si>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</si>
  <si>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</si>
  <si>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</si>
  <si>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</si>
  <si>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</si>
  <si>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</si>
  <si>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</si>
  <si>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</si>
  <si>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</si>
  <si>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</si>
  <si>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</si>
  <si>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</si>
  <si>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</si>
  <si>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</si>
  <si>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</si>
  <si>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</si>
  <si>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</si>
  <si>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</si>
  <si>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</si>
  <si>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</si>
  <si>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</si>
  <si>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</si>
  <si>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</si>
  <si>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</si>
  <si>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</si>
  <si>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</si>
  <si>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</si>
  <si>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</si>
  <si>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</si>
  <si>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</si>
  <si>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</si>
  <si>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</si>
  <si>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</si>
  <si>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</si>
  <si>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</si>
  <si>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</si>
  <si>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</si>
  <si>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</si>
  <si>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</si>
  <si>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</si>
  <si>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</si>
  <si>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</si>
  <si>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</si>
  <si>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</si>
  <si>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</si>
  <si>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</si>
  <si>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</si>
  <si>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</si>
  <si>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</si>
  <si>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</si>
  <si>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</si>
  <si>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</si>
  <si>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</si>
  <si>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</si>
  <si>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</si>
  <si>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</si>
  <si>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</si>
  <si>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</si>
  <si>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</si>
  <si>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</si>
  <si>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</si>
  <si>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</si>
  <si>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</si>
  <si>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</si>
  <si>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</si>
  <si>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</si>
  <si>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</si>
  <si>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</si>
  <si>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</si>
  <si>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</si>
  <si>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</si>
  <si>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</si>
  <si>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</si>
  <si>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</si>
  <si>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</si>
  <si>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</si>
  <si>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</si>
  <si>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</si>
  <si>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</si>
  <si>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</si>
  <si>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</si>
  <si>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</si>
  <si>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</si>
  <si>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</si>
  <si>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</si>
  <si>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</si>
  <si>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</si>
  <si>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</si>
  <si>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</si>
  <si>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</si>
  <si>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</si>
  <si>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</si>
  <si>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</si>
  <si>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</si>
  <si>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</si>
  <si>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</si>
  <si>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</si>
  <si>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</si>
  <si>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</si>
  <si>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</si>
  <si>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</si>
  <si>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</si>
  <si>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</si>
  <si>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</si>
  <si>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</si>
  <si>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</si>
  <si>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</si>
  <si>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</si>
  <si>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</si>
  <si>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</si>
  <si>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</si>
  <si>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</si>
  <si>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</si>
  <si>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</si>
  <si>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</si>
  <si>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</si>
  <si>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</si>
  <si>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</si>
  <si>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</si>
  <si>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</si>
  <si>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</si>
  <si>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</si>
  <si>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</si>
  <si>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</si>
  <si>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</si>
  <si>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</si>
  <si>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</si>
  <si>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</si>
  <si>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</si>
  <si>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</si>
  <si>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</si>
  <si>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</si>
  <si>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</si>
  <si>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</si>
  <si>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</si>
  <si>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</si>
  <si>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</si>
  <si>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</si>
  <si>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</si>
  <si>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</si>
  <si>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</si>
  <si>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</si>
  <si>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</si>
  <si>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</si>
  <si>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</si>
  <si>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</si>
  <si>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</si>
  <si>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</si>
  <si>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</si>
  <si>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</si>
  <si>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</si>
  <si>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</si>
  <si>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</si>
  <si>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</si>
  <si>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</si>
  <si>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</si>
  <si>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</si>
  <si>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</si>
  <si>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</si>
  <si>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</si>
  <si>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</si>
  <si>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</si>
  <si>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</si>
  <si>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</si>
  <si>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</si>
  <si>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</si>
  <si>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</si>
  <si>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</si>
  <si>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</si>
  <si>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</si>
  <si>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</si>
  <si>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</si>
  <si>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</si>
  <si>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</si>
  <si>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</si>
  <si>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</si>
  <si>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</si>
  <si>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</si>
  <si>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</si>
  <si>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</si>
  <si>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</si>
  <si>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</si>
  <si>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</si>
  <si>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</si>
  <si>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</si>
  <si>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</si>
  <si>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</si>
  <si>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</si>
  <si>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</si>
  <si>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</si>
  <si>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</si>
  <si>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</si>
  <si>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</si>
  <si>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</si>
  <si>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</si>
  <si>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</si>
  <si>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</si>
  <si>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</si>
  <si>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</si>
  <si>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</si>
  <si>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</si>
  <si>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</si>
  <si>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</si>
  <si>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</si>
  <si>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</si>
  <si>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</si>
  <si>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</si>
  <si>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</si>
  <si>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</si>
  <si>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</si>
  <si>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</si>
  <si>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</si>
  <si>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</si>
  <si>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</si>
  <si>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</si>
  <si>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</si>
  <si>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</si>
  <si>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</si>
  <si>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</si>
  <si>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</si>
  <si>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</si>
  <si>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</si>
  <si>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</si>
  <si>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</si>
  <si>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</si>
  <si>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</si>
  <si>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</si>
  <si>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</si>
  <si>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</si>
  <si>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</si>
  <si>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</si>
  <si>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</si>
  <si>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</si>
  <si>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</si>
  <si>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</si>
  <si>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</si>
  <si>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</si>
  <si>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</si>
  <si>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</si>
  <si>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</si>
  <si>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</si>
  <si>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</si>
  <si>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</si>
  <si>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</si>
  <si>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</si>
  <si>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</si>
  <si>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</si>
  <si>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</si>
  <si>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</si>
  <si>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</si>
  <si>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</si>
  <si>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</si>
  <si>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</si>
  <si>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</si>
  <si>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</si>
  <si>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</si>
  <si>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</si>
  <si>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</si>
  <si>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</si>
  <si>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</si>
  <si>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</si>
  <si>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</si>
  <si>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</si>
  <si>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</si>
  <si>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</si>
  <si>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</si>
  <si>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</si>
  <si>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</si>
  <si>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</si>
  <si>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</si>
  <si>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</si>
  <si>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</si>
  <si>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</si>
  <si>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</si>
  <si>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</si>
  <si>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</si>
  <si>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</si>
  <si>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</si>
  <si>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</si>
  <si>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</si>
  <si>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</si>
  <si>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</si>
  <si>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</si>
  <si>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</si>
  <si>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</si>
  <si>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</si>
  <si>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</si>
  <si>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</si>
  <si>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</si>
  <si>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</si>
  <si>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</si>
  <si>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</si>
  <si>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</si>
  <si>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</si>
  <si>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</si>
  <si>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</si>
  <si>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</si>
  <si>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</si>
  <si>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</si>
  <si>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</si>
  <si>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</si>
  <si>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</si>
  <si>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</si>
  <si>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</si>
  <si>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</si>
  <si>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</si>
  <si>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</si>
  <si>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</si>
  <si>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</si>
  <si>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</si>
  <si>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</si>
  <si>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</si>
  <si>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</si>
  <si>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</si>
  <si>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</si>
  <si>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</si>
  <si>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</si>
  <si>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</si>
  <si>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</si>
  <si>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</si>
  <si>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</si>
  <si>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</si>
  <si>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</si>
  <si>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</si>
  <si>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</si>
  <si>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</si>
  <si>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</si>
  <si>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</si>
  <si>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</si>
  <si>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</si>
  <si>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</si>
  <si>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</si>
  <si>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</si>
  <si>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</si>
  <si>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</si>
  <si>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</si>
  <si>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</si>
  <si>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</si>
  <si>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</si>
  <si>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</si>
  <si>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</si>
  <si>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</si>
  <si>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</si>
  <si>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</si>
  <si>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</si>
  <si>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</si>
  <si>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</si>
  <si>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</si>
  <si>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</si>
  <si>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</si>
  <si>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</si>
  <si>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</si>
  <si>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</si>
  <si>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</si>
  <si>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</si>
  <si>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</si>
  <si>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</si>
  <si>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</si>
  <si>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</si>
  <si>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</si>
  <si>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</si>
  <si>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</si>
  <si>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</si>
  <si>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</si>
  <si>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</si>
  <si>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</si>
  <si>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</si>
  <si>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</si>
  <si>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</si>
  <si>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</si>
  <si>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</si>
  <si>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</si>
  <si>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</si>
  <si>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</si>
  <si>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</si>
  <si>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</si>
  <si>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</si>
  <si>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</si>
  <si>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</si>
  <si>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</si>
  <si>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</si>
  <si>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</si>
  <si>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</si>
  <si>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</si>
  <si>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</si>
  <si>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</si>
  <si>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</si>
  <si>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</si>
  <si>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</si>
  <si>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</si>
  <si>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</si>
  <si>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</si>
  <si>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</si>
  <si>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</si>
  <si>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</si>
  <si>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</si>
  <si>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</si>
  <si>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</si>
  <si>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</si>
  <si>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</si>
  <si>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</si>
  <si>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</si>
  <si>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</si>
  <si>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</si>
  <si>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</si>
  <si>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</si>
  <si>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</si>
  <si>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</si>
  <si>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</si>
  <si>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</si>
  <si>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</si>
  <si>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</si>
  <si>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</si>
  <si>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</si>
  <si>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</si>
  <si>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</si>
  <si>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</si>
  <si>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</si>
  <si>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</si>
  <si>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</si>
  <si>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</si>
  <si>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</si>
  <si>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</si>
  <si>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</si>
  <si>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</si>
  <si>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</si>
  <si>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</si>
  <si>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</si>
  <si>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000 0100 0000000000 300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</si>
  <si>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</si>
  <si>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</si>
  <si>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</si>
  <si>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</si>
  <si>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</si>
  <si>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</si>
  <si>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</si>
  <si>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</si>
  <si>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</si>
  <si>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</si>
  <si>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</si>
  <si>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</si>
  <si>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</si>
  <si>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</si>
  <si>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</si>
  <si>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</si>
  <si>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</si>
  <si>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</si>
  <si>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</si>
  <si>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</si>
  <si>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</si>
  <si>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</si>
  <si>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</si>
  <si>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</si>
  <si>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</si>
  <si>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</si>
  <si>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</si>
  <si>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</si>
  <si>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</si>
  <si>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</si>
  <si>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</si>
  <si>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</si>
  <si>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</si>
  <si>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</si>
  <si>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</si>
  <si>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</si>
  <si>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</si>
  <si>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</si>
  <si>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</si>
  <si>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</si>
  <si>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</si>
  <si>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</si>
  <si>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</si>
  <si>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</si>
  <si>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</si>
  <si>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</si>
  <si>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</si>
  <si>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</si>
  <si>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</si>
  <si>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</si>
  <si>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</si>
  <si>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</si>
  <si>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</si>
  <si>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</si>
  <si>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</si>
  <si>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</si>
  <si>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</si>
  <si>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</si>
  <si>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</si>
  <si>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</si>
  <si>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</si>
  <si>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</si>
  <si>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</si>
  <si>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</si>
  <si>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</si>
  <si>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</si>
  <si>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</si>
  <si>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</si>
  <si>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</si>
  <si>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</si>
  <si>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</si>
  <si>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</si>
  <si>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</si>
  <si>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</si>
  <si>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</si>
  <si>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</si>
  <si>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</si>
  <si>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</si>
  <si>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</si>
  <si>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</si>
  <si>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</si>
  <si>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</si>
  <si>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</si>
  <si>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</si>
  <si>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</si>
  <si>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</si>
  <si>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</si>
  <si>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</si>
  <si>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</si>
  <si>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</si>
  <si>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</si>
  <si>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</si>
  <si>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</si>
  <si>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</si>
  <si>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</si>
  <si>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</si>
  <si>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</si>
  <si>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</si>
  <si>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</si>
  <si>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</si>
  <si>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</si>
  <si>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</si>
  <si>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</si>
  <si>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</si>
  <si>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</si>
  <si>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</si>
  <si>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</si>
  <si>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</si>
  <si>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</si>
  <si>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</si>
  <si>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</si>
  <si>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</si>
  <si>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</si>
  <si>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</si>
  <si>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</si>
  <si>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</si>
  <si>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</si>
  <si>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</si>
  <si>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</si>
  <si>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</si>
  <si>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</si>
  <si>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</si>
  <si>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</si>
  <si>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</si>
  <si>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</si>
  <si>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</si>
  <si>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182 10501011012100110</t>
  </si>
  <si>
    <t xml:space="preserve"> 182 10501011013000110</t>
  </si>
  <si>
    <t>182 10501021011000110</t>
  </si>
  <si>
    <t>182 10501021012100110</t>
  </si>
  <si>
    <t>000 10502020020000110</t>
  </si>
  <si>
    <t>182 10803010011050110</t>
  </si>
  <si>
    <t>182 10803010011060110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</si>
  <si>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</si>
  <si>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</si>
  <si>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</si>
  <si>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</si>
  <si>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</si>
  <si>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890 11601073010017140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</si>
  <si>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</si>
  <si>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</si>
  <si>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</si>
  <si>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</si>
  <si>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</si>
  <si>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</si>
  <si>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</si>
  <si>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</si>
  <si>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</si>
  <si>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</si>
  <si>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</si>
  <si>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</si>
  <si>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</si>
  <si>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</si>
  <si>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</si>
  <si>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</si>
  <si>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</si>
  <si>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</si>
  <si>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</si>
  <si>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</si>
  <si>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</si>
  <si>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</si>
  <si>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</si>
  <si>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</si>
  <si>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</si>
  <si>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</si>
  <si>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</si>
  <si>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</si>
  <si>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</si>
  <si>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</si>
  <si>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</si>
  <si>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</si>
  <si>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</si>
  <si>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</si>
  <si>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322 11610123010041140</t>
  </si>
  <si>
    <t>000 11611000010000140</t>
  </si>
  <si>
    <t>000 11611050010000140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</si>
  <si>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</si>
  <si>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</si>
  <si>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</t>
  </si>
  <si>
    <t>000 10803000010000110</t>
  </si>
  <si>
    <t>890 11601193010005140</t>
  </si>
  <si>
    <t>000 11500000000000000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</si>
  <si>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</si>
  <si>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</si>
  <si>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</si>
  <si>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182 10606042043000110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</si>
  <si>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</si>
  <si>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890 11601063010091140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</si>
  <si>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</si>
  <si>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</si>
  <si>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890 11601123010002140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</si>
  <si>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</si>
  <si>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 xml:space="preserve"> 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</si>
  <si>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</si>
  <si>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923 11610123010041140</t>
  </si>
  <si>
    <t xml:space="preserve"> Невыясненные поступления, зачисляемые в бюджеты городских округов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</si>
  <si>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</si>
  <si>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</si>
  <si>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 xml:space="preserve"> Невыясненные поступления</t>
  </si>
  <si>
    <t>000 11701000000000180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</si>
  <si>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</si>
  <si>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182 10102080011000110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</si>
  <si>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</si>
  <si>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000 0801 0000000000 410 </t>
  </si>
  <si>
    <t xml:space="preserve">000 0801 0000000000 414 </t>
  </si>
  <si>
    <t xml:space="preserve">000 0801 0000000000 400 </t>
  </si>
  <si>
    <t xml:space="preserve">000 0800 0000000000 400 </t>
  </si>
  <si>
    <t xml:space="preserve">000 0800 0000000000 410 </t>
  </si>
  <si>
    <t xml:space="preserve">000 0800 0000000000 414 </t>
  </si>
  <si>
    <t xml:space="preserve">                 x                    </t>
  </si>
  <si>
    <t xml:space="preserve">000 0100 0000000000 360 </t>
  </si>
  <si>
    <t>Плата за выбросы загрязняющих веществ,образующихся при сжигании на факельных установках и (или) рассеивании попутного нефтяного газа 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</si>
  <si>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</si>
  <si>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</si>
  <si>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</si>
  <si>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</si>
  <si>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</si>
  <si>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</si>
  <si>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</si>
  <si>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</si>
  <si>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890 11601143010016140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</si>
  <si>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</si>
  <si>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923 11701040040000180</t>
  </si>
  <si>
    <t>Субсидии бюджетам городских округов на поддержку отрасли культуры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</si>
  <si>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</si>
  <si>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975 20229999040000150</t>
  </si>
  <si>
    <t>923 20229999040000150</t>
  </si>
  <si>
    <t>923 20225519040000150</t>
  </si>
  <si>
    <t>975 20225304040000150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</si>
  <si>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</si>
  <si>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975 20230029040000150</t>
  </si>
  <si>
    <t>992 20219999040000150</t>
  </si>
  <si>
    <t>Прочие дотации бюджетам городских округов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</si>
  <si>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</si>
  <si>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</si>
  <si>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182 10503010011000110</t>
  </si>
  <si>
    <t>000 0309 0000000000 242</t>
  </si>
  <si>
    <t>000 0405 0000000000 200</t>
  </si>
  <si>
    <t>000 0405 0000000000 240</t>
  </si>
  <si>
    <t>000 0405 0000000000 244</t>
  </si>
  <si>
    <t>000 0501 0000000000 800</t>
  </si>
  <si>
    <t>000 0501 0000000000 853</t>
  </si>
  <si>
    <t xml:space="preserve">000 0501 0000000000 850 </t>
  </si>
  <si>
    <t>000 0709 0000000000 633</t>
  </si>
  <si>
    <t>000 1102 0000000000 300</t>
  </si>
  <si>
    <t>000 1102 0000000000 350</t>
  </si>
  <si>
    <t>Премии и гранты</t>
  </si>
  <si>
    <t>890 11601153010006140</t>
  </si>
  <si>
    <t>923 11109044040005120</t>
  </si>
  <si>
    <t>923 20704020040000150</t>
  </si>
  <si>
    <t>923 20704050040000150</t>
  </si>
  <si>
    <t>Поступление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</si>
  <si>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 в бюджеты городских округов</t>
  </si>
  <si>
    <t>Прочие межбюджетные трансферты, передаваемые бюджетам городских округов</t>
  </si>
  <si>
    <t>188 11610123010041140</t>
  </si>
  <si>
    <t>890 11601083010039140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</si>
  <si>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</si>
  <si>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</si>
  <si>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000 0804 0000000000 600</t>
  </si>
  <si>
    <t>000 0804 0000000000 610</t>
  </si>
  <si>
    <t>000 0804 0000000000 612</t>
  </si>
  <si>
    <t>000 1006 0000000000 600</t>
  </si>
  <si>
    <t>000 1006 0000000000 610</t>
  </si>
  <si>
    <t>000 1006 0000000000 612</t>
  </si>
  <si>
    <t>И. о. главного бухгалтера</t>
  </si>
  <si>
    <t>Е. Г. Успенская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</si>
  <si>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</si>
  <si>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</si>
  <si>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Периодичность: месячная</t>
  </si>
  <si>
    <t>Руководитель финансово-экономической</t>
  </si>
  <si>
    <t>Н.Г. Бобрецова</t>
  </si>
  <si>
    <t>на  01.06.2022 г.</t>
  </si>
  <si>
    <t xml:space="preserve">000 0409 0000000000 243 </t>
  </si>
  <si>
    <t>Закупка товаров, работ, услуг в целях капитального ремонта государственного (муниципального) имущества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</si>
  <si>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</si>
  <si>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</si>
  <si>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</si>
  <si>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</si>
  <si>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</si>
  <si>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</si>
  <si>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000 1100 0000000000 300</t>
  </si>
  <si>
    <t>000 1100 0000000000 350</t>
  </si>
  <si>
    <t>000 0500 0000000000 800</t>
  </si>
  <si>
    <t xml:space="preserve">000 0500 0000000000 850 </t>
  </si>
  <si>
    <t>000 0500 0000000000 853</t>
  </si>
  <si>
    <t xml:space="preserve">000 0400 0000000000 243 </t>
  </si>
  <si>
    <t>000 0300 0000000000 242</t>
  </si>
  <si>
    <r>
      <t>" 23</t>
    </r>
    <r>
      <rPr>
        <u/>
        <sz val="10"/>
        <color rgb="FFFF0000"/>
        <rFont val="Arial Cyr"/>
        <charset val="204"/>
      </rPr>
      <t>"</t>
    </r>
    <r>
      <rPr>
        <u/>
        <sz val="10"/>
        <color rgb="FFFF0000"/>
        <rFont val="Arial"/>
        <family val="2"/>
        <charset val="204"/>
      </rPr>
      <t xml:space="preserve"> июня 2022 г.</t>
    </r>
  </si>
  <si>
    <t>048 11201030016000120</t>
  </si>
  <si>
    <t>048 11201070016000120</t>
  </si>
  <si>
    <t>182 10102020013000110</t>
  </si>
  <si>
    <t>182 10501021013000110</t>
  </si>
  <si>
    <t>875 11601063010101140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</si>
  <si>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</si>
  <si>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</si>
  <si>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</si>
  <si>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</si>
  <si>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</si>
  <si>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</si>
  <si>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</si>
  <si>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</si>
  <si>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</si>
  <si>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</si>
  <si>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</si>
  <si>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</si>
  <si>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</si>
  <si>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</si>
  <si>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</si>
  <si>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</si>
  <si>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000 10503010010000110</t>
  </si>
  <si>
    <t>Единый сельскохозяйственный налог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</si>
  <si>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</si>
  <si>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</si>
  <si>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</si>
  <si>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</si>
  <si>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</si>
  <si>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</si>
  <si>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</si>
  <si>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</si>
  <si>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</si>
  <si>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</si>
  <si>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</si>
  <si>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</si>
  <si>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000 11601120010000140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</si>
  <si>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</si>
  <si>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</si>
  <si>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</si>
  <si>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</si>
  <si>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</si>
  <si>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</si>
  <si>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000 20219999000000150</t>
  </si>
  <si>
    <t>Прочие дотации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</si>
  <si>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</si>
  <si>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</si>
  <si>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000 20225519000000150</t>
  </si>
  <si>
    <t>Субсидии бюджетам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</si>
  <si>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</si>
  <si>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</si>
  <si>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</si>
  <si>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</si>
  <si>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</si>
  <si>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</si>
  <si>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000 20704000040000150</t>
  </si>
  <si>
    <t>000 11300000000000000</t>
  </si>
  <si>
    <t>ПРОЧИЕ БЕЗВОЗМЕЗДНЫЕ ПОСТУПЛЕНИЯ</t>
  </si>
  <si>
    <t>000 20700000000000000</t>
  </si>
  <si>
    <t>000 21800000000000000</t>
  </si>
  <si>
    <t>182 10102080010000110</t>
  </si>
  <si>
    <t>Заместитель начальника управления-начальник отдела бюджетного планирования Финансового управления администрации городского округа "Вуктыл"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</si>
</sst>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u/>
      <sz val="10"/>
      <color rgb="FFFF0000"/>
      <name val="Arial"/>
      <family val="2"/>
      <charset val="204"/>
    </font>
    <font>
      <u/>
      <sz val="10"/>
      <color rgb="FFFF000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5" fillId="0" borderId="9">
      <alignment horizontal="left" wrapText="1"/>
    </xf>
    <xf numFmtId="49" fontId="5" fillId="0" borderId="10">
      <alignment horizontal="center" wrapText="1"/>
    </xf>
    <xf numFmtId="49" fontId="5" fillId="0" borderId="11">
      <alignment horizontal="center"/>
    </xf>
    <xf numFmtId="4" fontId="5" fillId="0" borderId="12">
      <alignment horizontal="right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/>
    </xf>
    <xf numFmtId="0" fontId="6" fillId="0" borderId="15"/>
    <xf numFmtId="0" fontId="5" fillId="0" borderId="9">
      <alignment horizontal="left" wrapText="1" indent="1"/>
    </xf>
    <xf numFmtId="49" fontId="5" fillId="0" borderId="16">
      <alignment horizontal="center" wrapText="1"/>
    </xf>
    <xf numFmtId="49" fontId="5" fillId="0" borderId="17">
      <alignment horizontal="center"/>
    </xf>
    <xf numFmtId="4" fontId="5" fillId="0" borderId="17">
      <alignment horizontal="right"/>
    </xf>
    <xf numFmtId="0" fontId="5" fillId="0" borderId="13">
      <alignment horizontal="left" wrapText="1" indent="2"/>
    </xf>
    <xf numFmtId="0" fontId="5" fillId="0" borderId="18">
      <alignment horizontal="left" wrapText="1" indent="2"/>
    </xf>
    <xf numFmtId="49" fontId="5" fillId="0" borderId="16">
      <alignment horizontal="center" shrinkToFit="1"/>
    </xf>
    <xf numFmtId="49" fontId="5" fillId="0" borderId="17">
      <alignment horizontal="center" shrinkToFit="1"/>
    </xf>
    <xf numFmtId="4" fontId="9" fillId="0" borderId="12">
      <alignment horizontal="right" vertical="center" shrinkToFit="1"/>
    </xf>
    <xf numFmtId="1" fontId="9" fillId="0" borderId="12">
      <alignment horizontal="center" vertical="center" shrinkToFit="1"/>
    </xf>
    <xf numFmtId="0" fontId="19" fillId="0" borderId="19">
      <alignment horizontal="left" wrapText="1" indent="2"/>
    </xf>
    <xf numFmtId="4" fontId="19" fillId="0" borderId="12">
      <alignment horizontal="right"/>
    </xf>
    <xf numFmtId="0" fontId="13" fillId="0" borderId="0"/>
    <xf numFmtId="4" fontId="5" fillId="0" borderId="12">
      <alignment horizontal="right"/>
    </xf>
    <xf numFmtId="43" fontId="13" fillId="0" borderId="0" applyFont="0" applyFill="0" applyBorder="0" applyAlignment="0" applyProtection="0"/>
    <xf numFmtId="49" fontId="21" fillId="0" borderId="20">
      <alignment horizontal="center" vertical="top" shrinkToFit="1"/>
    </xf>
    <xf numFmtId="0" fontId="6" fillId="0" borderId="21">
      <alignment horizontal="left" vertical="top" wrapText="1"/>
    </xf>
  </cellStyleXfs>
  <cellXfs count="17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5" xfId="0" applyFont="1" applyFill="1" applyBorder="1"/>
    <xf numFmtId="0" fontId="8" fillId="2" borderId="0" xfId="0" applyFont="1" applyFill="1" applyAlignment="1">
      <alignment wrapText="1"/>
    </xf>
    <xf numFmtId="0" fontId="13" fillId="2" borderId="0" xfId="0" applyFont="1" applyFill="1"/>
    <xf numFmtId="4" fontId="13" fillId="2" borderId="0" xfId="0" applyNumberFormat="1" applyFont="1" applyFill="1"/>
    <xf numFmtId="0" fontId="16" fillId="2" borderId="0" xfId="0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18" fillId="2" borderId="0" xfId="0" applyFont="1" applyFill="1"/>
    <xf numFmtId="49" fontId="11" fillId="2" borderId="8" xfId="0" applyNumberFormat="1" applyFont="1" applyFill="1" applyBorder="1" applyAlignment="1" applyProtection="1">
      <alignment horizontal="center" vertical="center"/>
    </xf>
    <xf numFmtId="0" fontId="20" fillId="2" borderId="8" xfId="1" applyNumberFormat="1" applyFont="1" applyFill="1" applyBorder="1" applyProtection="1">
      <alignment horizontal="left" wrapText="1"/>
    </xf>
    <xf numFmtId="49" fontId="20" fillId="2" borderId="8" xfId="2" applyNumberFormat="1" applyFont="1" applyFill="1" applyBorder="1" applyAlignment="1" applyProtection="1">
      <alignment horizontal="center" wrapText="1"/>
    </xf>
    <xf numFmtId="49" fontId="20" fillId="2" borderId="8" xfId="3" applyNumberFormat="1" applyFont="1" applyFill="1" applyBorder="1" applyAlignment="1" applyProtection="1">
      <alignment horizontal="center"/>
    </xf>
    <xf numFmtId="0" fontId="20" fillId="2" borderId="8" xfId="5" applyNumberFormat="1" applyFont="1" applyFill="1" applyBorder="1" applyProtection="1">
      <alignment horizontal="left" wrapText="1"/>
    </xf>
    <xf numFmtId="49" fontId="20" fillId="2" borderId="8" xfId="6" applyNumberFormat="1" applyFont="1" applyFill="1" applyBorder="1" applyAlignment="1" applyProtection="1">
      <alignment horizontal="center" wrapText="1"/>
    </xf>
    <xf numFmtId="49" fontId="20" fillId="2" borderId="8" xfId="7" applyNumberFormat="1" applyFont="1" applyFill="1" applyBorder="1" applyAlignment="1" applyProtection="1">
      <alignment horizontal="center"/>
    </xf>
    <xf numFmtId="0" fontId="20" fillId="2" borderId="8" xfId="9" applyNumberFormat="1" applyFont="1" applyFill="1" applyBorder="1" applyProtection="1">
      <alignment horizontal="left" wrapText="1" indent="1"/>
    </xf>
    <xf numFmtId="49" fontId="20" fillId="2" borderId="8" xfId="10" applyNumberFormat="1" applyFont="1" applyFill="1" applyBorder="1" applyAlignment="1" applyProtection="1">
      <alignment horizontal="center" wrapText="1"/>
    </xf>
    <xf numFmtId="49" fontId="20" fillId="2" borderId="8" xfId="11" applyNumberFormat="1" applyFont="1" applyFill="1" applyBorder="1" applyAlignment="1" applyProtection="1">
      <alignment horizontal="center"/>
    </xf>
    <xf numFmtId="0" fontId="18" fillId="2" borderId="8" xfId="13" applyNumberFormat="1" applyFont="1" applyFill="1" applyBorder="1" applyProtection="1">
      <alignment horizontal="left" wrapText="1" indent="2"/>
    </xf>
    <xf numFmtId="49" fontId="18" fillId="2" borderId="8" xfId="6" applyNumberFormat="1" applyFont="1" applyFill="1" applyBorder="1" applyAlignment="1" applyProtection="1">
      <alignment horizontal="center" wrapText="1"/>
    </xf>
    <xf numFmtId="49" fontId="18" fillId="2" borderId="8" xfId="7" applyNumberFormat="1" applyFont="1" applyFill="1" applyBorder="1" applyAlignment="1" applyProtection="1">
      <alignment horizontal="center"/>
    </xf>
    <xf numFmtId="0" fontId="18" fillId="2" borderId="8" xfId="14" applyNumberFormat="1" applyFont="1" applyFill="1" applyBorder="1" applyProtection="1">
      <alignment horizontal="left" wrapText="1" indent="2"/>
    </xf>
    <xf numFmtId="49" fontId="18" fillId="2" borderId="8" xfId="15" applyNumberFormat="1" applyFont="1" applyFill="1" applyBorder="1" applyAlignment="1" applyProtection="1">
      <alignment horizontal="center" shrinkToFit="1"/>
    </xf>
    <xf numFmtId="49" fontId="18" fillId="2" borderId="8" xfId="16" applyNumberFormat="1" applyFont="1" applyFill="1" applyBorder="1" applyAlignment="1" applyProtection="1">
      <alignment horizontal="center" shrinkToFit="1"/>
    </xf>
    <xf numFmtId="0" fontId="20" fillId="2" borderId="8" xfId="14" applyNumberFormat="1" applyFont="1" applyFill="1" applyBorder="1" applyProtection="1">
      <alignment horizontal="left" wrapText="1" indent="2"/>
    </xf>
    <xf numFmtId="49" fontId="11" fillId="2" borderId="8" xfId="18" applyNumberFormat="1" applyFont="1" applyFill="1" applyBorder="1" applyAlignment="1" applyProtection="1">
      <alignment horizontal="center" vertical="center" shrinkToFit="1"/>
    </xf>
    <xf numFmtId="0" fontId="20" fillId="2" borderId="8" xfId="8" applyNumberFormat="1" applyFont="1" applyFill="1" applyBorder="1" applyAlignment="1" applyProtection="1">
      <alignment horizontal="center"/>
    </xf>
    <xf numFmtId="49" fontId="14" fillId="2" borderId="8" xfId="0" applyNumberFormat="1" applyFont="1" applyFill="1" applyBorder="1" applyAlignment="1" applyProtection="1">
      <alignment horizontal="center" vertical="center"/>
    </xf>
    <xf numFmtId="4" fontId="11" fillId="2" borderId="8" xfId="18" applyNumberFormat="1" applyFont="1" applyFill="1" applyBorder="1" applyAlignment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</xf>
    <xf numFmtId="49" fontId="17" fillId="2" borderId="8" xfId="0" applyNumberFormat="1" applyFont="1" applyFill="1" applyBorder="1" applyAlignment="1" applyProtection="1">
      <alignment horizontal="left" vertical="top" wrapText="1"/>
    </xf>
    <xf numFmtId="165" fontId="10" fillId="2" borderId="8" xfId="0" applyNumberFormat="1" applyFont="1" applyFill="1" applyBorder="1" applyAlignment="1" applyProtection="1">
      <alignment horizontal="left" vertical="top" wrapText="1"/>
    </xf>
    <xf numFmtId="49" fontId="10" fillId="2" borderId="8" xfId="0" quotePrefix="1" applyNumberFormat="1" applyFont="1" applyFill="1" applyBorder="1" applyAlignment="1" applyProtection="1">
      <alignment horizontal="left" vertical="top" wrapText="1"/>
    </xf>
    <xf numFmtId="165" fontId="10" fillId="2" borderId="8" xfId="0" quotePrefix="1" applyNumberFormat="1" applyFont="1" applyFill="1" applyBorder="1" applyAlignment="1" applyProtection="1">
      <alignment horizontal="left" vertical="top" wrapText="1"/>
    </xf>
    <xf numFmtId="4" fontId="12" fillId="2" borderId="8" xfId="17" applyNumberFormat="1" applyFont="1" applyFill="1" applyBorder="1" applyAlignment="1" applyProtection="1">
      <alignment horizontal="center" vertical="center" shrinkToFit="1"/>
    </xf>
    <xf numFmtId="0" fontId="8" fillId="2" borderId="0" xfId="0" applyFont="1" applyFill="1" applyAlignment="1">
      <alignment horizontal="center"/>
    </xf>
    <xf numFmtId="0" fontId="10" fillId="2" borderId="8" xfId="0" applyFont="1" applyFill="1" applyBorder="1" applyAlignment="1" applyProtection="1">
      <alignment horizontal="center" vertical="center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8" xfId="21" applyFont="1" applyFill="1" applyBorder="1" applyAlignment="1" applyProtection="1">
      <alignment horizontal="center" vertical="center"/>
    </xf>
    <xf numFmtId="49" fontId="17" fillId="2" borderId="8" xfId="21" applyNumberFormat="1" applyFont="1" applyFill="1" applyBorder="1" applyAlignment="1" applyProtection="1">
      <alignment horizontal="left" vertical="top" wrapText="1"/>
    </xf>
    <xf numFmtId="49" fontId="15" fillId="2" borderId="8" xfId="21" applyNumberFormat="1" applyFont="1" applyFill="1" applyBorder="1" applyAlignment="1" applyProtection="1">
      <alignment horizontal="center" vertical="center" wrapText="1"/>
    </xf>
    <xf numFmtId="49" fontId="15" fillId="2" borderId="8" xfId="21" applyNumberFormat="1" applyFont="1" applyFill="1" applyBorder="1" applyAlignment="1" applyProtection="1">
      <alignment horizontal="center" vertical="center"/>
    </xf>
    <xf numFmtId="0" fontId="10" fillId="2" borderId="8" xfId="21" applyFont="1" applyFill="1" applyBorder="1" applyAlignment="1" applyProtection="1">
      <alignment horizontal="left" vertical="top"/>
    </xf>
    <xf numFmtId="49" fontId="10" fillId="2" borderId="8" xfId="21" applyNumberFormat="1" applyFont="1" applyFill="1" applyBorder="1" applyAlignment="1" applyProtection="1">
      <alignment horizontal="left" vertical="top" wrapText="1"/>
    </xf>
    <xf numFmtId="4" fontId="12" fillId="2" borderId="8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2" fillId="2" borderId="8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49" fontId="12" fillId="2" borderId="22" xfId="21" applyNumberFormat="1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 applyProtection="1">
      <alignment horizontal="left" vertical="top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 applyProtection="1">
      <alignment horizontal="left" vertical="top" wrapText="1"/>
    </xf>
    <xf numFmtId="49" fontId="11" fillId="2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0" fillId="2" borderId="8" xfId="21" applyFont="1" applyFill="1" applyBorder="1" applyAlignment="1" applyProtection="1">
      <alignment horizontal="center" vertical="center"/>
    </xf>
    <xf numFmtId="49" fontId="12" fillId="2" borderId="8" xfId="21" applyNumberFormat="1" applyFont="1" applyFill="1" applyBorder="1" applyAlignment="1" applyProtection="1">
      <alignment horizontal="center" vertical="center"/>
    </xf>
    <xf numFmtId="49" fontId="17" fillId="2" borderId="8" xfId="0" applyNumberFormat="1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49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 wrapText="1"/>
    </xf>
    <xf numFmtId="4" fontId="14" fillId="2" borderId="8" xfId="0" applyNumberFormat="1" applyFont="1" applyFill="1" applyBorder="1" applyAlignment="1" applyProtection="1">
      <alignment horizontal="center" vertical="center"/>
    </xf>
    <xf numFmtId="4" fontId="14" fillId="2" borderId="8" xfId="0" quotePrefix="1" applyNumberFormat="1" applyFont="1" applyFill="1" applyBorder="1" applyAlignment="1" applyProtection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23" xfId="0" applyNumberFormat="1" applyFont="1" applyFill="1" applyBorder="1" applyAlignment="1" applyProtection="1">
      <alignment horizontal="center" vertical="center"/>
    </xf>
    <xf numFmtId="49" fontId="11" fillId="2" borderId="24" xfId="0" applyNumberFormat="1" applyFont="1" applyFill="1" applyBorder="1" applyAlignment="1" applyProtection="1">
      <alignment horizontal="center" vertical="center" wrapText="1"/>
    </xf>
    <xf numFmtId="0" fontId="14" fillId="2" borderId="8" xfId="0" applyNumberFormat="1" applyFont="1" applyFill="1" applyBorder="1" applyAlignment="1" applyProtection="1">
      <alignment horizontal="center" vertical="center"/>
    </xf>
    <xf numFmtId="4" fontId="20" fillId="2" borderId="8" xfId="4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>
      <alignment horizontal="center"/>
    </xf>
    <xf numFmtId="4" fontId="20" fillId="2" borderId="8" xfId="12" applyNumberFormat="1" applyFont="1" applyFill="1" applyBorder="1" applyAlignment="1" applyProtection="1">
      <alignment horizontal="center"/>
    </xf>
    <xf numFmtId="4" fontId="24" fillId="2" borderId="8" xfId="0" applyNumberFormat="1" applyFont="1" applyFill="1" applyBorder="1" applyAlignment="1"/>
    <xf numFmtId="4" fontId="18" fillId="2" borderId="8" xfId="12" applyNumberFormat="1" applyFont="1" applyFill="1" applyBorder="1" applyAlignment="1" applyProtection="1">
      <alignment horizontal="center"/>
    </xf>
    <xf numFmtId="4" fontId="25" fillId="2" borderId="8" xfId="0" applyNumberFormat="1" applyFont="1" applyFill="1" applyBorder="1" applyAlignment="1">
      <alignment horizontal="center"/>
    </xf>
    <xf numFmtId="4" fontId="24" fillId="2" borderId="8" xfId="0" applyNumberFormat="1" applyFont="1" applyFill="1" applyBorder="1" applyAlignment="1">
      <alignment horizontal="right"/>
    </xf>
    <xf numFmtId="4" fontId="25" fillId="2" borderId="8" xfId="0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>
      <alignment horizontal="center"/>
    </xf>
    <xf numFmtId="4" fontId="15" fillId="2" borderId="8" xfId="21" applyNumberFormat="1" applyFont="1" applyFill="1" applyBorder="1" applyAlignment="1" applyProtection="1">
      <alignment horizontal="center" vertical="center"/>
    </xf>
    <xf numFmtId="4" fontId="12" fillId="2" borderId="12" xfId="21" applyNumberFormat="1" applyFont="1" applyFill="1" applyBorder="1" applyAlignment="1">
      <alignment horizontal="center" vertical="center"/>
    </xf>
    <xf numFmtId="4" fontId="26" fillId="2" borderId="12" xfId="22" applyNumberFormat="1" applyFont="1" applyFill="1" applyAlignment="1" applyProtection="1">
      <alignment horizontal="center" vertical="center"/>
    </xf>
    <xf numFmtId="4" fontId="12" fillId="2" borderId="15" xfId="21" applyNumberFormat="1" applyFont="1" applyFill="1" applyBorder="1" applyAlignment="1">
      <alignment horizontal="center" vertical="center"/>
    </xf>
    <xf numFmtId="4" fontId="12" fillId="2" borderId="22" xfId="21" applyNumberFormat="1" applyFont="1" applyFill="1" applyBorder="1" applyAlignment="1" applyProtection="1">
      <alignment horizontal="center" vertical="center"/>
    </xf>
    <xf numFmtId="4" fontId="12" fillId="2" borderId="8" xfId="21" applyNumberFormat="1" applyFont="1" applyFill="1" applyBorder="1" applyAlignment="1">
      <alignment horizontal="center" vertical="center"/>
    </xf>
    <xf numFmtId="4" fontId="12" fillId="2" borderId="0" xfId="21" applyNumberFormat="1" applyFont="1" applyFill="1" applyBorder="1" applyAlignment="1" applyProtection="1">
      <alignment horizontal="center" vertical="center"/>
    </xf>
    <xf numFmtId="4" fontId="12" fillId="2" borderId="12" xfId="22" applyNumberFormat="1" applyFont="1" applyFill="1" applyAlignment="1" applyProtection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4" fontId="11" fillId="2" borderId="8" xfId="17" applyNumberFormat="1" applyFont="1" applyFill="1" applyBorder="1" applyAlignment="1" applyProtection="1">
      <alignment horizontal="center" vertical="center" shrinkToFit="1"/>
    </xf>
    <xf numFmtId="49" fontId="10" fillId="2" borderId="0" xfId="0" applyNumberFormat="1" applyFont="1" applyFill="1" applyAlignment="1">
      <alignment horizontal="left" vertical="justify" wrapText="1"/>
    </xf>
    <xf numFmtId="49" fontId="10" fillId="2" borderId="8" xfId="0" applyNumberFormat="1" applyFont="1" applyFill="1" applyBorder="1" applyAlignment="1">
      <alignment horizontal="left" vertical="justify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0" fillId="2" borderId="6" xfId="0" quotePrefix="1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justify" wrapText="1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left" vertical="justify" wrapText="1"/>
    </xf>
    <xf numFmtId="0" fontId="10" fillId="2" borderId="22" xfId="0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/>
    </xf>
    <xf numFmtId="49" fontId="10" fillId="2" borderId="24" xfId="0" applyNumberFormat="1" applyFont="1" applyFill="1" applyBorder="1" applyAlignment="1">
      <alignment horizontal="left" vertical="justify" wrapText="1"/>
    </xf>
    <xf numFmtId="49" fontId="11" fillId="2" borderId="24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10" fillId="2" borderId="8" xfId="0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5" xfId="0" applyNumberFormat="1" applyFont="1" applyFill="1" applyBorder="1" applyAlignment="1" applyProtection="1">
      <alignment horizontal="left" wrapText="1"/>
    </xf>
    <xf numFmtId="49" fontId="11" fillId="2" borderId="5" xfId="0" applyNumberFormat="1" applyFont="1" applyFill="1" applyBorder="1" applyAlignment="1" applyProtection="1">
      <alignment wrapText="1"/>
    </xf>
    <xf numFmtId="49" fontId="10" fillId="2" borderId="6" xfId="0" applyNumberFormat="1" applyFont="1" applyFill="1" applyBorder="1" applyAlignment="1" applyProtection="1">
      <alignment horizontal="left" wrapText="1"/>
    </xf>
    <xf numFmtId="49" fontId="12" fillId="2" borderId="8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8" xfId="21" applyFont="1" applyFill="1" applyBorder="1" applyAlignment="1" applyProtection="1">
      <alignment horizontal="center" vertical="center"/>
    </xf>
    <xf numFmtId="0" fontId="12" fillId="2" borderId="8" xfId="21" applyFont="1" applyFill="1" applyBorder="1" applyAlignment="1" applyProtection="1">
      <alignment horizontal="center" vertical="center" wrapText="1"/>
    </xf>
    <xf numFmtId="49" fontId="12" fillId="2" borderId="8" xfId="21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6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 2" xfId="23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showGridLines="0" view="pageBreakPreview" topLeftCell="A2" zoomScale="140" zoomScaleNormal="130" zoomScaleSheetLayoutView="140" workbookViewId="0">
      <selection activeCell="G174" sqref="G174"/>
    </sheetView>
  </sheetViews>
  <sheetFormatPr defaultColWidth="9.140625" defaultRowHeight="12.75" customHeight="1" x14ac:dyDescent="0.2"/>
  <cols>
    <col min="1" max="1" width="46.5703125" style="23" customWidth="1"/>
    <col min="2" max="2" width="6.140625" style="18" customWidth="1"/>
    <col min="3" max="3" width="22.7109375" style="31" customWidth="1"/>
    <col min="4" max="4" width="21" style="40" customWidth="1"/>
    <col min="5" max="5" width="18.7109375" style="40" customWidth="1"/>
    <col min="6" max="6" width="18.7109375" style="18" customWidth="1"/>
    <col min="7" max="7" width="14.42578125" style="18" customWidth="1"/>
    <col min="8" max="8" width="16.7109375" style="18" customWidth="1"/>
    <col min="9" max="16384" width="9.140625" style="18"/>
  </cols>
  <sheetData>
    <row r="1" spans="1:6" ht="15.75" x14ac:dyDescent="0.25">
      <c r="A1" s="103"/>
      <c r="B1" s="103"/>
      <c r="C1" s="103"/>
      <c r="D1" s="103"/>
      <c r="E1" s="73"/>
      <c r="F1" s="73"/>
    </row>
    <row r="2" spans="1:6" ht="16.899999999999999" customHeight="1" thickBot="1" x14ac:dyDescent="0.3">
      <c r="A2" s="159" t="s">
        <v>0</v>
      </c>
      <c r="B2" s="159"/>
      <c r="C2" s="159"/>
      <c r="D2" s="159"/>
      <c r="E2" s="36"/>
      <c r="F2" s="6" t="s">
        <v>1</v>
      </c>
    </row>
    <row r="3" spans="1:6" x14ac:dyDescent="0.2">
      <c r="A3" s="21"/>
      <c r="B3" s="1"/>
      <c r="C3" s="27"/>
      <c r="D3" s="41"/>
      <c r="E3" s="37" t="s">
        <v>2</v>
      </c>
      <c r="F3" s="7" t="s">
        <v>3</v>
      </c>
    </row>
    <row r="4" spans="1:6" x14ac:dyDescent="0.2">
      <c r="A4" s="160" t="s">
        <v>831</v>
      </c>
      <c r="B4" s="160"/>
      <c r="C4" s="160"/>
      <c r="D4" s="160"/>
      <c r="E4" s="36" t="s">
        <v>4</v>
      </c>
      <c r="F4" s="8">
        <v>44713</v>
      </c>
    </row>
    <row r="5" spans="1:6" x14ac:dyDescent="0.2">
      <c r="A5" s="22"/>
      <c r="B5" s="4"/>
      <c r="C5" s="28"/>
      <c r="D5" s="42"/>
      <c r="E5" s="36" t="s">
        <v>6</v>
      </c>
      <c r="F5" s="9" t="s">
        <v>16</v>
      </c>
    </row>
    <row r="6" spans="1:6" x14ac:dyDescent="0.2">
      <c r="A6" s="21" t="s">
        <v>7</v>
      </c>
      <c r="B6" s="161" t="s">
        <v>13</v>
      </c>
      <c r="C6" s="162"/>
      <c r="D6" s="162"/>
      <c r="E6" s="36" t="s">
        <v>8</v>
      </c>
      <c r="F6" s="9" t="s">
        <v>17</v>
      </c>
    </row>
    <row r="7" spans="1:6" x14ac:dyDescent="0.2">
      <c r="A7" s="21" t="s">
        <v>9</v>
      </c>
      <c r="B7" s="163" t="s">
        <v>14</v>
      </c>
      <c r="C7" s="163"/>
      <c r="D7" s="163"/>
      <c r="E7" s="36" t="s">
        <v>10</v>
      </c>
      <c r="F7" s="11" t="s">
        <v>18</v>
      </c>
    </row>
    <row r="8" spans="1:6" x14ac:dyDescent="0.2">
      <c r="A8" s="21" t="s">
        <v>828</v>
      </c>
      <c r="B8" s="10"/>
      <c r="C8" s="27"/>
      <c r="D8" s="42"/>
      <c r="E8" s="36"/>
      <c r="F8" s="12"/>
    </row>
    <row r="9" spans="1:6" x14ac:dyDescent="0.2">
      <c r="A9" s="21" t="s">
        <v>15</v>
      </c>
      <c r="B9" s="10"/>
      <c r="C9" s="27"/>
      <c r="D9" s="42"/>
      <c r="E9" s="36" t="s">
        <v>11</v>
      </c>
      <c r="F9" s="13" t="s">
        <v>12</v>
      </c>
    </row>
    <row r="10" spans="1:6" ht="20.25" customHeight="1" x14ac:dyDescent="0.25">
      <c r="A10" s="159"/>
      <c r="B10" s="159"/>
      <c r="C10" s="159"/>
      <c r="D10" s="159"/>
      <c r="E10" s="38"/>
      <c r="F10" s="14"/>
    </row>
    <row r="11" spans="1:6" ht="4.1500000000000004" customHeight="1" x14ac:dyDescent="0.2">
      <c r="A11" s="156" t="s">
        <v>19</v>
      </c>
      <c r="B11" s="156" t="s">
        <v>20</v>
      </c>
      <c r="C11" s="158" t="s">
        <v>21</v>
      </c>
      <c r="D11" s="157" t="s">
        <v>22</v>
      </c>
      <c r="E11" s="157" t="s">
        <v>23</v>
      </c>
      <c r="F11" s="157" t="s">
        <v>24</v>
      </c>
    </row>
    <row r="12" spans="1:6" ht="3.6" customHeight="1" x14ac:dyDescent="0.2">
      <c r="A12" s="156"/>
      <c r="B12" s="156"/>
      <c r="C12" s="158"/>
      <c r="D12" s="157"/>
      <c r="E12" s="157"/>
      <c r="F12" s="157"/>
    </row>
    <row r="13" spans="1:6" ht="3" customHeight="1" x14ac:dyDescent="0.2">
      <c r="A13" s="156"/>
      <c r="B13" s="156"/>
      <c r="C13" s="158"/>
      <c r="D13" s="157"/>
      <c r="E13" s="157"/>
      <c r="F13" s="157"/>
    </row>
    <row r="14" spans="1:6" ht="3" customHeight="1" x14ac:dyDescent="0.2">
      <c r="A14" s="156"/>
      <c r="B14" s="156"/>
      <c r="C14" s="158"/>
      <c r="D14" s="157"/>
      <c r="E14" s="157"/>
      <c r="F14" s="157"/>
    </row>
    <row r="15" spans="1:6" ht="3" customHeight="1" x14ac:dyDescent="0.2">
      <c r="A15" s="156"/>
      <c r="B15" s="156"/>
      <c r="C15" s="158"/>
      <c r="D15" s="157"/>
      <c r="E15" s="157"/>
      <c r="F15" s="157"/>
    </row>
    <row r="16" spans="1:6" ht="3" customHeight="1" x14ac:dyDescent="0.2">
      <c r="A16" s="156"/>
      <c r="B16" s="156"/>
      <c r="C16" s="158"/>
      <c r="D16" s="157"/>
      <c r="E16" s="157"/>
      <c r="F16" s="157"/>
    </row>
    <row r="17" spans="1:8" ht="14.45" customHeight="1" x14ac:dyDescent="0.2">
      <c r="A17" s="156"/>
      <c r="B17" s="156"/>
      <c r="C17" s="158"/>
      <c r="D17" s="157"/>
      <c r="E17" s="157"/>
      <c r="F17" s="157"/>
    </row>
    <row r="18" spans="1:8" ht="12.6" customHeight="1" x14ac:dyDescent="0.2">
      <c r="A18" s="74">
        <v>1</v>
      </c>
      <c r="B18" s="109">
        <v>2</v>
      </c>
      <c r="C18" s="29">
        <v>3</v>
      </c>
      <c r="D18" s="44" t="s">
        <v>25</v>
      </c>
      <c r="E18" s="44" t="s">
        <v>26</v>
      </c>
      <c r="F18" s="44" t="s">
        <v>27</v>
      </c>
    </row>
    <row r="19" spans="1:8" ht="15" customHeight="1" x14ac:dyDescent="0.2">
      <c r="A19" s="68" t="s">
        <v>28</v>
      </c>
      <c r="B19" s="113" t="s">
        <v>29</v>
      </c>
      <c r="C19" s="119" t="s">
        <v>30</v>
      </c>
      <c r="D19" s="137">
        <v>641024216.32000005</v>
      </c>
      <c r="E19" s="114">
        <f>E21+E169</f>
        <v>281164658.65999997</v>
      </c>
      <c r="F19" s="114">
        <f>D19-E19</f>
        <v>359859557.66000009</v>
      </c>
      <c r="G19" s="19"/>
      <c r="H19" s="19"/>
    </row>
    <row r="20" spans="1:8" ht="12" customHeight="1" x14ac:dyDescent="0.2">
      <c r="A20" s="67" t="s">
        <v>31</v>
      </c>
      <c r="B20" s="110"/>
      <c r="C20" s="44"/>
      <c r="D20" s="112"/>
      <c r="E20" s="112"/>
      <c r="F20" s="112"/>
    </row>
    <row r="21" spans="1:8" s="20" customFormat="1" ht="15" customHeight="1" x14ac:dyDescent="0.2">
      <c r="A21" s="68" t="s">
        <v>32</v>
      </c>
      <c r="B21" s="113" t="s">
        <v>29</v>
      </c>
      <c r="C21" s="63" t="s">
        <v>33</v>
      </c>
      <c r="D21" s="114" t="s">
        <v>39</v>
      </c>
      <c r="E21" s="114">
        <f>E22+E40+E46+E67+E79+E86+E97+E103+E110+E122+E166+E119</f>
        <v>111561475.79999998</v>
      </c>
      <c r="F21" s="114" t="s">
        <v>39</v>
      </c>
    </row>
    <row r="22" spans="1:8" s="20" customFormat="1" ht="16.899999999999999" customHeight="1" x14ac:dyDescent="0.2">
      <c r="A22" s="68" t="s">
        <v>34</v>
      </c>
      <c r="B22" s="113" t="s">
        <v>29</v>
      </c>
      <c r="C22" s="63" t="s">
        <v>35</v>
      </c>
      <c r="D22" s="114" t="s">
        <v>39</v>
      </c>
      <c r="E22" s="114">
        <f>E23</f>
        <v>87636828.010000005</v>
      </c>
      <c r="F22" s="114" t="s">
        <v>39</v>
      </c>
      <c r="G22" s="75"/>
    </row>
    <row r="23" spans="1:8" ht="14.25" customHeight="1" x14ac:dyDescent="0.2">
      <c r="A23" s="67" t="s">
        <v>36</v>
      </c>
      <c r="B23" s="110" t="s">
        <v>29</v>
      </c>
      <c r="C23" s="44" t="s">
        <v>729</v>
      </c>
      <c r="D23" s="111" t="s">
        <v>39</v>
      </c>
      <c r="E23" s="111">
        <f>E24+E28+E32+E35+E37</f>
        <v>87636828.010000005</v>
      </c>
      <c r="F23" s="114" t="s">
        <v>39</v>
      </c>
    </row>
    <row r="24" spans="1:8" ht="60" customHeight="1" x14ac:dyDescent="0.2">
      <c r="A24" s="67" t="s">
        <v>859</v>
      </c>
      <c r="B24" s="110" t="s">
        <v>29</v>
      </c>
      <c r="C24" s="44" t="s">
        <v>858</v>
      </c>
      <c r="D24" s="111" t="s">
        <v>39</v>
      </c>
      <c r="E24" s="111">
        <f>E25+E26+E27</f>
        <v>86869473.650000006</v>
      </c>
      <c r="F24" s="114" t="s">
        <v>39</v>
      </c>
    </row>
    <row r="25" spans="1:8" ht="75" customHeight="1" x14ac:dyDescent="0.2">
      <c r="A25" s="69" t="s">
        <v>37</v>
      </c>
      <c r="B25" s="110" t="s">
        <v>29</v>
      </c>
      <c r="C25" s="44" t="s">
        <v>38</v>
      </c>
      <c r="D25" s="114" t="s">
        <v>39</v>
      </c>
      <c r="E25" s="138">
        <v>86401508.079999998</v>
      </c>
      <c r="F25" s="114" t="s">
        <v>39</v>
      </c>
    </row>
    <row r="26" spans="1:8" ht="63.75" customHeight="1" x14ac:dyDescent="0.2">
      <c r="A26" s="69" t="s">
        <v>40</v>
      </c>
      <c r="B26" s="110" t="s">
        <v>29</v>
      </c>
      <c r="C26" s="44" t="s">
        <v>41</v>
      </c>
      <c r="D26" s="114" t="s">
        <v>39</v>
      </c>
      <c r="E26" s="138">
        <v>323496.40000000002</v>
      </c>
      <c r="F26" s="114" t="s">
        <v>39</v>
      </c>
    </row>
    <row r="27" spans="1:8" ht="85.5" customHeight="1" x14ac:dyDescent="0.2">
      <c r="A27" s="69" t="s">
        <v>42</v>
      </c>
      <c r="B27" s="110" t="s">
        <v>29</v>
      </c>
      <c r="C27" s="44" t="s">
        <v>43</v>
      </c>
      <c r="D27" s="111" t="s">
        <v>39</v>
      </c>
      <c r="E27" s="138">
        <v>144469.17000000001</v>
      </c>
      <c r="F27" s="114" t="s">
        <v>39</v>
      </c>
    </row>
    <row r="28" spans="1:8" ht="85.5" customHeight="1" x14ac:dyDescent="0.2">
      <c r="A28" s="69" t="s">
        <v>860</v>
      </c>
      <c r="B28" s="110" t="s">
        <v>29</v>
      </c>
      <c r="C28" s="44" t="s">
        <v>861</v>
      </c>
      <c r="D28" s="111" t="s">
        <v>39</v>
      </c>
      <c r="E28" s="138">
        <f>E29+E30+E31</f>
        <v>122428.58</v>
      </c>
      <c r="F28" s="114" t="s">
        <v>39</v>
      </c>
    </row>
    <row r="29" spans="1:8" ht="96.6" customHeight="1" x14ac:dyDescent="0.2">
      <c r="A29" s="69" t="s">
        <v>44</v>
      </c>
      <c r="B29" s="110" t="s">
        <v>29</v>
      </c>
      <c r="C29" s="44" t="s">
        <v>45</v>
      </c>
      <c r="D29" s="114" t="s">
        <v>39</v>
      </c>
      <c r="E29" s="138">
        <v>121664.78</v>
      </c>
      <c r="F29" s="114" t="s">
        <v>39</v>
      </c>
    </row>
    <row r="30" spans="1:8" ht="86.45" customHeight="1" x14ac:dyDescent="0.2">
      <c r="A30" s="69" t="s">
        <v>46</v>
      </c>
      <c r="B30" s="110" t="s">
        <v>29</v>
      </c>
      <c r="C30" s="44" t="s">
        <v>47</v>
      </c>
      <c r="D30" s="114" t="s">
        <v>39</v>
      </c>
      <c r="E30" s="138">
        <v>511.22</v>
      </c>
      <c r="F30" s="114" t="s">
        <v>39</v>
      </c>
    </row>
    <row r="31" spans="1:8" ht="105.75" customHeight="1" x14ac:dyDescent="0.2">
      <c r="A31" s="139" t="s">
        <v>775</v>
      </c>
      <c r="B31" s="110" t="s">
        <v>29</v>
      </c>
      <c r="C31" s="44" t="s">
        <v>850</v>
      </c>
      <c r="D31" s="114" t="s">
        <v>39</v>
      </c>
      <c r="E31" s="138">
        <v>252.58</v>
      </c>
      <c r="F31" s="114" t="s">
        <v>39</v>
      </c>
    </row>
    <row r="32" spans="1:8" ht="38.25" customHeight="1" x14ac:dyDescent="0.2">
      <c r="A32" s="140" t="s">
        <v>863</v>
      </c>
      <c r="B32" s="110" t="s">
        <v>29</v>
      </c>
      <c r="C32" s="44" t="s">
        <v>862</v>
      </c>
      <c r="D32" s="114" t="s">
        <v>39</v>
      </c>
      <c r="E32" s="138">
        <f>E33+E34</f>
        <v>198096.84000000003</v>
      </c>
      <c r="F32" s="114" t="s">
        <v>39</v>
      </c>
    </row>
    <row r="33" spans="1:6" ht="56.25" x14ac:dyDescent="0.2">
      <c r="A33" s="69" t="s">
        <v>48</v>
      </c>
      <c r="B33" s="110" t="s">
        <v>29</v>
      </c>
      <c r="C33" s="44" t="s">
        <v>49</v>
      </c>
      <c r="D33" s="114" t="s">
        <v>39</v>
      </c>
      <c r="E33" s="138">
        <v>196557.17</v>
      </c>
      <c r="F33" s="114" t="s">
        <v>39</v>
      </c>
    </row>
    <row r="34" spans="1:6" ht="45.6" customHeight="1" x14ac:dyDescent="0.2">
      <c r="A34" s="67" t="s">
        <v>50</v>
      </c>
      <c r="B34" s="110" t="s">
        <v>29</v>
      </c>
      <c r="C34" s="44" t="s">
        <v>51</v>
      </c>
      <c r="D34" s="114" t="s">
        <v>39</v>
      </c>
      <c r="E34" s="138">
        <v>1539.67</v>
      </c>
      <c r="F34" s="114" t="s">
        <v>39</v>
      </c>
    </row>
    <row r="35" spans="1:6" ht="67.5" x14ac:dyDescent="0.2">
      <c r="A35" s="67" t="s">
        <v>865</v>
      </c>
      <c r="B35" s="110" t="s">
        <v>29</v>
      </c>
      <c r="C35" s="26" t="s">
        <v>864</v>
      </c>
      <c r="D35" s="114" t="s">
        <v>39</v>
      </c>
      <c r="E35" s="138">
        <f>E36</f>
        <v>55195.74</v>
      </c>
      <c r="F35" s="114" t="s">
        <v>39</v>
      </c>
    </row>
    <row r="36" spans="1:6" ht="88.15" customHeight="1" x14ac:dyDescent="0.2">
      <c r="A36" s="67" t="s">
        <v>699</v>
      </c>
      <c r="B36" s="110" t="s">
        <v>29</v>
      </c>
      <c r="C36" s="25" t="s">
        <v>638</v>
      </c>
      <c r="D36" s="114" t="s">
        <v>39</v>
      </c>
      <c r="E36" s="138">
        <v>55195.74</v>
      </c>
      <c r="F36" s="114" t="s">
        <v>39</v>
      </c>
    </row>
    <row r="37" spans="1:6" ht="75" customHeight="1" x14ac:dyDescent="0.2">
      <c r="A37" s="67" t="s">
        <v>744</v>
      </c>
      <c r="B37" s="110" t="s">
        <v>29</v>
      </c>
      <c r="C37" s="26" t="s">
        <v>907</v>
      </c>
      <c r="D37" s="114" t="s">
        <v>39</v>
      </c>
      <c r="E37" s="138">
        <f>E38+E39</f>
        <v>391633.2</v>
      </c>
      <c r="F37" s="114" t="s">
        <v>39</v>
      </c>
    </row>
    <row r="38" spans="1:6" ht="36" customHeight="1" x14ac:dyDescent="0.2">
      <c r="A38" s="67" t="s">
        <v>762</v>
      </c>
      <c r="B38" s="110" t="s">
        <v>29</v>
      </c>
      <c r="C38" s="26" t="s">
        <v>761</v>
      </c>
      <c r="D38" s="114" t="s">
        <v>39</v>
      </c>
      <c r="E38" s="138">
        <v>375001.12</v>
      </c>
      <c r="F38" s="114" t="s">
        <v>39</v>
      </c>
    </row>
    <row r="39" spans="1:6" ht="73.5" customHeight="1" x14ac:dyDescent="0.2">
      <c r="A39" s="139" t="s">
        <v>773</v>
      </c>
      <c r="B39" s="110" t="s">
        <v>29</v>
      </c>
      <c r="C39" s="26" t="s">
        <v>774</v>
      </c>
      <c r="D39" s="114" t="s">
        <v>39</v>
      </c>
      <c r="E39" s="138">
        <v>16632.080000000002</v>
      </c>
      <c r="F39" s="114" t="s">
        <v>39</v>
      </c>
    </row>
    <row r="40" spans="1:6" s="20" customFormat="1" ht="27.75" customHeight="1" x14ac:dyDescent="0.2">
      <c r="A40" s="68" t="s">
        <v>52</v>
      </c>
      <c r="B40" s="113" t="s">
        <v>29</v>
      </c>
      <c r="C40" s="63" t="s">
        <v>568</v>
      </c>
      <c r="D40" s="114" t="s">
        <v>39</v>
      </c>
      <c r="E40" s="114">
        <f>E41</f>
        <v>2943636.1500000004</v>
      </c>
      <c r="F40" s="114" t="s">
        <v>39</v>
      </c>
    </row>
    <row r="41" spans="1:6" s="20" customFormat="1" ht="25.9" customHeight="1" x14ac:dyDescent="0.2">
      <c r="A41" s="67" t="s">
        <v>53</v>
      </c>
      <c r="B41" s="110" t="s">
        <v>29</v>
      </c>
      <c r="C41" s="44" t="s">
        <v>602</v>
      </c>
      <c r="D41" s="114" t="s">
        <v>39</v>
      </c>
      <c r="E41" s="111">
        <f>E42+E43+E44+E45</f>
        <v>2943636.1500000004</v>
      </c>
      <c r="F41" s="114" t="s">
        <v>39</v>
      </c>
    </row>
    <row r="42" spans="1:6" ht="84" customHeight="1" x14ac:dyDescent="0.2">
      <c r="A42" s="67" t="s">
        <v>54</v>
      </c>
      <c r="B42" s="110" t="s">
        <v>29</v>
      </c>
      <c r="C42" s="61" t="s">
        <v>55</v>
      </c>
      <c r="D42" s="111" t="s">
        <v>39</v>
      </c>
      <c r="E42" s="138">
        <v>1441300.12</v>
      </c>
      <c r="F42" s="114" t="s">
        <v>39</v>
      </c>
    </row>
    <row r="43" spans="1:6" ht="96" customHeight="1" x14ac:dyDescent="0.2">
      <c r="A43" s="67" t="s">
        <v>56</v>
      </c>
      <c r="B43" s="110" t="s">
        <v>29</v>
      </c>
      <c r="C43" s="61" t="s">
        <v>57</v>
      </c>
      <c r="D43" s="114" t="s">
        <v>39</v>
      </c>
      <c r="E43" s="138">
        <v>8921.2199999999993</v>
      </c>
      <c r="F43" s="114" t="s">
        <v>39</v>
      </c>
    </row>
    <row r="44" spans="1:6" ht="82.5" customHeight="1" x14ac:dyDescent="0.2">
      <c r="A44" s="69" t="s">
        <v>58</v>
      </c>
      <c r="B44" s="110" t="s">
        <v>29</v>
      </c>
      <c r="C44" s="61" t="s">
        <v>59</v>
      </c>
      <c r="D44" s="114" t="s">
        <v>39</v>
      </c>
      <c r="E44" s="138">
        <v>1670275.81</v>
      </c>
      <c r="F44" s="114" t="s">
        <v>39</v>
      </c>
    </row>
    <row r="45" spans="1:6" ht="84" customHeight="1" x14ac:dyDescent="0.2">
      <c r="A45" s="69" t="s">
        <v>60</v>
      </c>
      <c r="B45" s="110" t="s">
        <v>29</v>
      </c>
      <c r="C45" s="61" t="s">
        <v>61</v>
      </c>
      <c r="D45" s="111" t="s">
        <v>39</v>
      </c>
      <c r="E45" s="138">
        <v>-176861</v>
      </c>
      <c r="F45" s="114" t="s">
        <v>39</v>
      </c>
    </row>
    <row r="46" spans="1:6" s="20" customFormat="1" ht="16.899999999999999" customHeight="1" x14ac:dyDescent="0.2">
      <c r="A46" s="68" t="s">
        <v>62</v>
      </c>
      <c r="B46" s="113" t="s">
        <v>29</v>
      </c>
      <c r="C46" s="63" t="s">
        <v>567</v>
      </c>
      <c r="D46" s="114" t="s">
        <v>39</v>
      </c>
      <c r="E46" s="114">
        <f>E48+E56+E52+E64+E63</f>
        <v>2706709.35</v>
      </c>
      <c r="F46" s="114" t="s">
        <v>39</v>
      </c>
    </row>
    <row r="47" spans="1:6" s="20" customFormat="1" ht="25.5" customHeight="1" x14ac:dyDescent="0.2">
      <c r="A47" s="67" t="s">
        <v>867</v>
      </c>
      <c r="B47" s="110" t="s">
        <v>29</v>
      </c>
      <c r="C47" s="44" t="s">
        <v>866</v>
      </c>
      <c r="D47" s="111" t="s">
        <v>39</v>
      </c>
      <c r="E47" s="111">
        <f>E48+E52</f>
        <v>2454604.38</v>
      </c>
      <c r="F47" s="111" t="s">
        <v>39</v>
      </c>
    </row>
    <row r="48" spans="1:6" s="20" customFormat="1" ht="26.45" customHeight="1" x14ac:dyDescent="0.2">
      <c r="A48" s="67" t="s">
        <v>63</v>
      </c>
      <c r="B48" s="110" t="s">
        <v>29</v>
      </c>
      <c r="C48" s="44" t="s">
        <v>601</v>
      </c>
      <c r="D48" s="114" t="s">
        <v>39</v>
      </c>
      <c r="E48" s="111">
        <f>E49+E50+E51</f>
        <v>1533792.75</v>
      </c>
      <c r="F48" s="114" t="s">
        <v>39</v>
      </c>
    </row>
    <row r="49" spans="1:6" ht="48" customHeight="1" x14ac:dyDescent="0.2">
      <c r="A49" s="67" t="s">
        <v>577</v>
      </c>
      <c r="B49" s="110" t="s">
        <v>29</v>
      </c>
      <c r="C49" s="64" t="s">
        <v>576</v>
      </c>
      <c r="D49" s="111" t="s">
        <v>39</v>
      </c>
      <c r="E49" s="141">
        <v>1486127.15</v>
      </c>
      <c r="F49" s="114" t="s">
        <v>39</v>
      </c>
    </row>
    <row r="50" spans="1:6" ht="36.75" customHeight="1" x14ac:dyDescent="0.2">
      <c r="A50" s="70" t="s">
        <v>700</v>
      </c>
      <c r="B50" s="110" t="s">
        <v>29</v>
      </c>
      <c r="C50" s="26" t="s">
        <v>686</v>
      </c>
      <c r="D50" s="111" t="s">
        <v>39</v>
      </c>
      <c r="E50" s="141">
        <v>47415.6</v>
      </c>
      <c r="F50" s="114" t="s">
        <v>39</v>
      </c>
    </row>
    <row r="51" spans="1:6" ht="51" customHeight="1" x14ac:dyDescent="0.2">
      <c r="A51" s="70" t="s">
        <v>701</v>
      </c>
      <c r="B51" s="110" t="s">
        <v>29</v>
      </c>
      <c r="C51" s="26" t="s">
        <v>687</v>
      </c>
      <c r="D51" s="111" t="s">
        <v>39</v>
      </c>
      <c r="E51" s="141">
        <v>250</v>
      </c>
      <c r="F51" s="114" t="s">
        <v>39</v>
      </c>
    </row>
    <row r="52" spans="1:6" ht="39" customHeight="1" x14ac:dyDescent="0.2">
      <c r="A52" s="67" t="s">
        <v>637</v>
      </c>
      <c r="B52" s="110" t="s">
        <v>29</v>
      </c>
      <c r="C52" s="26" t="s">
        <v>727</v>
      </c>
      <c r="D52" s="111" t="s">
        <v>39</v>
      </c>
      <c r="E52" s="138">
        <f>E53+E54+E55</f>
        <v>920811.63</v>
      </c>
      <c r="F52" s="114" t="s">
        <v>39</v>
      </c>
    </row>
    <row r="53" spans="1:6" ht="73.5" customHeight="1" x14ac:dyDescent="0.2">
      <c r="A53" s="70" t="s">
        <v>702</v>
      </c>
      <c r="B53" s="110" t="s">
        <v>29</v>
      </c>
      <c r="C53" s="26" t="s">
        <v>688</v>
      </c>
      <c r="D53" s="111" t="s">
        <v>39</v>
      </c>
      <c r="E53" s="138">
        <v>902088.49</v>
      </c>
      <c r="F53" s="114" t="s">
        <v>39</v>
      </c>
    </row>
    <row r="54" spans="1:6" ht="57" customHeight="1" x14ac:dyDescent="0.2">
      <c r="A54" s="70" t="s">
        <v>703</v>
      </c>
      <c r="B54" s="110" t="s">
        <v>29</v>
      </c>
      <c r="C54" s="26" t="s">
        <v>689</v>
      </c>
      <c r="D54" s="111" t="s">
        <v>39</v>
      </c>
      <c r="E54" s="138">
        <v>18561.09</v>
      </c>
      <c r="F54" s="114" t="s">
        <v>39</v>
      </c>
    </row>
    <row r="55" spans="1:6" ht="72" customHeight="1" x14ac:dyDescent="0.2">
      <c r="A55" s="142" t="s">
        <v>826</v>
      </c>
      <c r="B55" s="110" t="s">
        <v>29</v>
      </c>
      <c r="C55" s="26" t="s">
        <v>851</v>
      </c>
      <c r="D55" s="111" t="s">
        <v>39</v>
      </c>
      <c r="E55" s="138">
        <v>162.05000000000001</v>
      </c>
      <c r="F55" s="114" t="s">
        <v>39</v>
      </c>
    </row>
    <row r="56" spans="1:6" ht="16.5" customHeight="1" x14ac:dyDescent="0.2">
      <c r="A56" s="67" t="s">
        <v>64</v>
      </c>
      <c r="B56" s="110" t="s">
        <v>29</v>
      </c>
      <c r="C56" s="61" t="s">
        <v>600</v>
      </c>
      <c r="D56" s="114" t="s">
        <v>39</v>
      </c>
      <c r="E56" s="138">
        <f>E57+E60</f>
        <v>-60744.140000000007</v>
      </c>
      <c r="F56" s="114" t="s">
        <v>39</v>
      </c>
    </row>
    <row r="57" spans="1:6" ht="14.25" customHeight="1" x14ac:dyDescent="0.2">
      <c r="A57" s="67" t="s">
        <v>64</v>
      </c>
      <c r="B57" s="110" t="s">
        <v>29</v>
      </c>
      <c r="C57" s="61" t="s">
        <v>868</v>
      </c>
      <c r="D57" s="114" t="s">
        <v>39</v>
      </c>
      <c r="E57" s="138">
        <f>E58+E59</f>
        <v>-60755.930000000008</v>
      </c>
      <c r="F57" s="114" t="s">
        <v>39</v>
      </c>
    </row>
    <row r="58" spans="1:6" ht="38.25" customHeight="1" x14ac:dyDescent="0.2">
      <c r="A58" s="67" t="s">
        <v>65</v>
      </c>
      <c r="B58" s="110" t="s">
        <v>29</v>
      </c>
      <c r="C58" s="61" t="s">
        <v>66</v>
      </c>
      <c r="D58" s="114" t="s">
        <v>39</v>
      </c>
      <c r="E58" s="138">
        <v>-66427.740000000005</v>
      </c>
      <c r="F58" s="114" t="s">
        <v>39</v>
      </c>
    </row>
    <row r="59" spans="1:6" ht="26.25" customHeight="1" x14ac:dyDescent="0.2">
      <c r="A59" s="70" t="s">
        <v>704</v>
      </c>
      <c r="B59" s="110" t="s">
        <v>29</v>
      </c>
      <c r="C59" s="61" t="s">
        <v>67</v>
      </c>
      <c r="D59" s="111" t="s">
        <v>39</v>
      </c>
      <c r="E59" s="138">
        <v>5671.81</v>
      </c>
      <c r="F59" s="114" t="s">
        <v>39</v>
      </c>
    </row>
    <row r="60" spans="1:6" ht="26.25" customHeight="1" x14ac:dyDescent="0.2">
      <c r="A60" s="67" t="s">
        <v>636</v>
      </c>
      <c r="B60" s="110" t="s">
        <v>29</v>
      </c>
      <c r="C60" s="26" t="s">
        <v>690</v>
      </c>
      <c r="D60" s="111" t="s">
        <v>39</v>
      </c>
      <c r="E60" s="138">
        <f>E61</f>
        <v>11.79</v>
      </c>
      <c r="F60" s="114" t="s">
        <v>39</v>
      </c>
    </row>
    <row r="61" spans="1:6" ht="35.25" customHeight="1" x14ac:dyDescent="0.2">
      <c r="A61" s="67" t="s">
        <v>705</v>
      </c>
      <c r="B61" s="110" t="s">
        <v>29</v>
      </c>
      <c r="C61" s="25" t="s">
        <v>635</v>
      </c>
      <c r="D61" s="111" t="s">
        <v>39</v>
      </c>
      <c r="E61" s="138">
        <v>11.79</v>
      </c>
      <c r="F61" s="114" t="s">
        <v>39</v>
      </c>
    </row>
    <row r="62" spans="1:6" ht="20.25" customHeight="1" x14ac:dyDescent="0.2">
      <c r="A62" s="67" t="s">
        <v>870</v>
      </c>
      <c r="B62" s="110" t="s">
        <v>29</v>
      </c>
      <c r="C62" s="98" t="s">
        <v>869</v>
      </c>
      <c r="D62" s="111" t="s">
        <v>39</v>
      </c>
      <c r="E62" s="138">
        <f>E63</f>
        <v>29484</v>
      </c>
      <c r="F62" s="114" t="s">
        <v>39</v>
      </c>
    </row>
    <row r="63" spans="1:6" ht="36" customHeight="1" x14ac:dyDescent="0.2">
      <c r="A63" s="143" t="s">
        <v>776</v>
      </c>
      <c r="B63" s="110" t="s">
        <v>29</v>
      </c>
      <c r="C63" s="98" t="s">
        <v>795</v>
      </c>
      <c r="D63" s="111" t="s">
        <v>39</v>
      </c>
      <c r="E63" s="138">
        <v>29484</v>
      </c>
      <c r="F63" s="114" t="s">
        <v>39</v>
      </c>
    </row>
    <row r="64" spans="1:6" ht="26.45" customHeight="1" x14ac:dyDescent="0.2">
      <c r="A64" s="67" t="s">
        <v>68</v>
      </c>
      <c r="B64" s="110" t="s">
        <v>29</v>
      </c>
      <c r="C64" s="61" t="s">
        <v>599</v>
      </c>
      <c r="D64" s="114" t="s">
        <v>39</v>
      </c>
      <c r="E64" s="138">
        <f>E65+E66</f>
        <v>283365.11</v>
      </c>
      <c r="F64" s="114" t="s">
        <v>39</v>
      </c>
    </row>
    <row r="65" spans="1:6" ht="49.5" customHeight="1" x14ac:dyDescent="0.2">
      <c r="A65" s="67" t="s">
        <v>69</v>
      </c>
      <c r="B65" s="110" t="s">
        <v>29</v>
      </c>
      <c r="C65" s="61" t="s">
        <v>70</v>
      </c>
      <c r="D65" s="115" t="s">
        <v>39</v>
      </c>
      <c r="E65" s="138">
        <v>282653.92</v>
      </c>
      <c r="F65" s="114" t="s">
        <v>39</v>
      </c>
    </row>
    <row r="66" spans="1:6" ht="41.25" customHeight="1" x14ac:dyDescent="0.2">
      <c r="A66" s="67" t="s">
        <v>578</v>
      </c>
      <c r="B66" s="110" t="s">
        <v>29</v>
      </c>
      <c r="C66" s="61" t="s">
        <v>575</v>
      </c>
      <c r="D66" s="111" t="s">
        <v>39</v>
      </c>
      <c r="E66" s="138">
        <v>711.19</v>
      </c>
      <c r="F66" s="114" t="s">
        <v>39</v>
      </c>
    </row>
    <row r="67" spans="1:6" s="20" customFormat="1" ht="17.45" customHeight="1" x14ac:dyDescent="0.2">
      <c r="A67" s="68" t="s">
        <v>71</v>
      </c>
      <c r="B67" s="113" t="s">
        <v>29</v>
      </c>
      <c r="C67" s="63" t="s">
        <v>566</v>
      </c>
      <c r="D67" s="114" t="s">
        <v>39</v>
      </c>
      <c r="E67" s="114">
        <f>E68+E71</f>
        <v>856973.77</v>
      </c>
      <c r="F67" s="114" t="s">
        <v>39</v>
      </c>
    </row>
    <row r="68" spans="1:6" s="20" customFormat="1" ht="18.600000000000001" customHeight="1" x14ac:dyDescent="0.2">
      <c r="A68" s="67" t="s">
        <v>72</v>
      </c>
      <c r="B68" s="110" t="s">
        <v>29</v>
      </c>
      <c r="C68" s="44" t="s">
        <v>598</v>
      </c>
      <c r="D68" s="114" t="s">
        <v>39</v>
      </c>
      <c r="E68" s="111">
        <f>E69+E70</f>
        <v>329358.02</v>
      </c>
      <c r="F68" s="114" t="s">
        <v>39</v>
      </c>
    </row>
    <row r="69" spans="1:6" ht="57.6" customHeight="1" x14ac:dyDescent="0.2">
      <c r="A69" s="67" t="s">
        <v>73</v>
      </c>
      <c r="B69" s="110" t="s">
        <v>29</v>
      </c>
      <c r="C69" s="61" t="s">
        <v>74</v>
      </c>
      <c r="D69" s="111" t="s">
        <v>39</v>
      </c>
      <c r="E69" s="138">
        <v>319351.24</v>
      </c>
      <c r="F69" s="114" t="s">
        <v>39</v>
      </c>
    </row>
    <row r="70" spans="1:6" ht="49.9" customHeight="1" x14ac:dyDescent="0.2">
      <c r="A70" s="67" t="s">
        <v>684</v>
      </c>
      <c r="B70" s="110" t="s">
        <v>29</v>
      </c>
      <c r="C70" s="61" t="s">
        <v>75</v>
      </c>
      <c r="D70" s="114" t="s">
        <v>39</v>
      </c>
      <c r="E70" s="138">
        <v>10006.780000000001</v>
      </c>
      <c r="F70" s="114" t="s">
        <v>39</v>
      </c>
    </row>
    <row r="71" spans="1:6" ht="13.5" customHeight="1" x14ac:dyDescent="0.2">
      <c r="A71" s="67" t="s">
        <v>728</v>
      </c>
      <c r="B71" s="110" t="s">
        <v>29</v>
      </c>
      <c r="C71" s="61" t="s">
        <v>634</v>
      </c>
      <c r="D71" s="114" t="s">
        <v>39</v>
      </c>
      <c r="E71" s="138">
        <f>E72+E75</f>
        <v>527615.75</v>
      </c>
      <c r="F71" s="114" t="s">
        <v>39</v>
      </c>
    </row>
    <row r="72" spans="1:6" ht="14.25" customHeight="1" x14ac:dyDescent="0.2">
      <c r="A72" s="67" t="s">
        <v>76</v>
      </c>
      <c r="B72" s="110" t="s">
        <v>29</v>
      </c>
      <c r="C72" s="61" t="s">
        <v>633</v>
      </c>
      <c r="D72" s="114" t="s">
        <v>39</v>
      </c>
      <c r="E72" s="138">
        <f>E73+E74</f>
        <v>514984.44</v>
      </c>
      <c r="F72" s="114" t="s">
        <v>39</v>
      </c>
    </row>
    <row r="73" spans="1:6" ht="47.45" customHeight="1" x14ac:dyDescent="0.2">
      <c r="A73" s="67" t="s">
        <v>579</v>
      </c>
      <c r="B73" s="110" t="s">
        <v>29</v>
      </c>
      <c r="C73" s="61" t="s">
        <v>574</v>
      </c>
      <c r="D73" s="111" t="s">
        <v>39</v>
      </c>
      <c r="E73" s="138">
        <v>514899.93</v>
      </c>
      <c r="F73" s="114" t="s">
        <v>39</v>
      </c>
    </row>
    <row r="74" spans="1:6" ht="37.15" customHeight="1" x14ac:dyDescent="0.2">
      <c r="A74" s="67" t="s">
        <v>580</v>
      </c>
      <c r="B74" s="110" t="s">
        <v>29</v>
      </c>
      <c r="C74" s="61" t="s">
        <v>573</v>
      </c>
      <c r="D74" s="114" t="s">
        <v>39</v>
      </c>
      <c r="E74" s="138">
        <v>84.51</v>
      </c>
      <c r="F74" s="114" t="s">
        <v>39</v>
      </c>
    </row>
    <row r="75" spans="1:6" ht="16.899999999999999" customHeight="1" x14ac:dyDescent="0.2">
      <c r="A75" s="67" t="s">
        <v>77</v>
      </c>
      <c r="B75" s="110" t="s">
        <v>29</v>
      </c>
      <c r="C75" s="61" t="s">
        <v>597</v>
      </c>
      <c r="D75" s="111" t="s">
        <v>39</v>
      </c>
      <c r="E75" s="138">
        <f>E76+E77+E78</f>
        <v>12631.31</v>
      </c>
      <c r="F75" s="114" t="s">
        <v>39</v>
      </c>
    </row>
    <row r="76" spans="1:6" ht="49.5" customHeight="1" x14ac:dyDescent="0.2">
      <c r="A76" s="67" t="s">
        <v>581</v>
      </c>
      <c r="B76" s="110" t="s">
        <v>29</v>
      </c>
      <c r="C76" s="61" t="s">
        <v>572</v>
      </c>
      <c r="D76" s="114" t="s">
        <v>39</v>
      </c>
      <c r="E76" s="138">
        <v>12567.46</v>
      </c>
      <c r="F76" s="114" t="s">
        <v>39</v>
      </c>
    </row>
    <row r="77" spans="1:6" ht="36.6" customHeight="1" x14ac:dyDescent="0.2">
      <c r="A77" s="67" t="s">
        <v>582</v>
      </c>
      <c r="B77" s="110" t="s">
        <v>29</v>
      </c>
      <c r="C77" s="61" t="s">
        <v>571</v>
      </c>
      <c r="D77" s="114" t="s">
        <v>39</v>
      </c>
      <c r="E77" s="138">
        <v>563.85</v>
      </c>
      <c r="F77" s="114" t="s">
        <v>39</v>
      </c>
    </row>
    <row r="78" spans="1:6" ht="49.5" customHeight="1" x14ac:dyDescent="0.2">
      <c r="A78" s="67" t="s">
        <v>746</v>
      </c>
      <c r="B78" s="110" t="s">
        <v>29</v>
      </c>
      <c r="C78" s="61" t="s">
        <v>745</v>
      </c>
      <c r="D78" s="114" t="s">
        <v>39</v>
      </c>
      <c r="E78" s="138">
        <v>-500</v>
      </c>
      <c r="F78" s="114" t="s">
        <v>39</v>
      </c>
    </row>
    <row r="79" spans="1:6" s="20" customFormat="1" ht="14.25" customHeight="1" x14ac:dyDescent="0.2">
      <c r="A79" s="68" t="s">
        <v>78</v>
      </c>
      <c r="B79" s="113" t="s">
        <v>29</v>
      </c>
      <c r="C79" s="63" t="s">
        <v>79</v>
      </c>
      <c r="D79" s="111" t="s">
        <v>39</v>
      </c>
      <c r="E79" s="114">
        <f>E80+E83</f>
        <v>1459307.6400000001</v>
      </c>
      <c r="F79" s="114" t="s">
        <v>39</v>
      </c>
    </row>
    <row r="80" spans="1:6" s="20" customFormat="1" ht="26.45" customHeight="1" x14ac:dyDescent="0.2">
      <c r="A80" s="67" t="s">
        <v>80</v>
      </c>
      <c r="B80" s="110" t="s">
        <v>29</v>
      </c>
      <c r="C80" s="44" t="s">
        <v>739</v>
      </c>
      <c r="D80" s="114" t="s">
        <v>39</v>
      </c>
      <c r="E80" s="111">
        <f>E81+E82</f>
        <v>1449707.6400000001</v>
      </c>
      <c r="F80" s="114" t="s">
        <v>39</v>
      </c>
    </row>
    <row r="81" spans="1:6" ht="47.45" customHeight="1" x14ac:dyDescent="0.2">
      <c r="A81" s="70" t="s">
        <v>706</v>
      </c>
      <c r="B81" s="110" t="s">
        <v>29</v>
      </c>
      <c r="C81" s="61" t="s">
        <v>691</v>
      </c>
      <c r="D81" s="114" t="s">
        <v>39</v>
      </c>
      <c r="E81" s="138">
        <v>1429894.55</v>
      </c>
      <c r="F81" s="114" t="s">
        <v>39</v>
      </c>
    </row>
    <row r="82" spans="1:6" ht="61.5" customHeight="1" x14ac:dyDescent="0.2">
      <c r="A82" s="70" t="s">
        <v>707</v>
      </c>
      <c r="B82" s="110" t="s">
        <v>29</v>
      </c>
      <c r="C82" s="61" t="s">
        <v>692</v>
      </c>
      <c r="D82" s="114" t="s">
        <v>39</v>
      </c>
      <c r="E82" s="138">
        <v>19813.09</v>
      </c>
      <c r="F82" s="114" t="s">
        <v>39</v>
      </c>
    </row>
    <row r="83" spans="1:6" ht="30" customHeight="1" x14ac:dyDescent="0.2">
      <c r="A83" s="67" t="s">
        <v>685</v>
      </c>
      <c r="B83" s="110" t="s">
        <v>29</v>
      </c>
      <c r="C83" s="61" t="s">
        <v>683</v>
      </c>
      <c r="D83" s="114" t="s">
        <v>39</v>
      </c>
      <c r="E83" s="138">
        <f>E84</f>
        <v>9600</v>
      </c>
      <c r="F83" s="114" t="s">
        <v>39</v>
      </c>
    </row>
    <row r="84" spans="1:6" ht="48.6" customHeight="1" x14ac:dyDescent="0.2">
      <c r="A84" s="67" t="s">
        <v>603</v>
      </c>
      <c r="B84" s="110" t="s">
        <v>29</v>
      </c>
      <c r="C84" s="61" t="s">
        <v>596</v>
      </c>
      <c r="D84" s="111" t="s">
        <v>39</v>
      </c>
      <c r="E84" s="138">
        <f>E85</f>
        <v>9600</v>
      </c>
      <c r="F84" s="114" t="s">
        <v>39</v>
      </c>
    </row>
    <row r="85" spans="1:6" ht="72" customHeight="1" x14ac:dyDescent="0.2">
      <c r="A85" s="70" t="s">
        <v>708</v>
      </c>
      <c r="B85" s="110" t="s">
        <v>29</v>
      </c>
      <c r="C85" s="61" t="s">
        <v>693</v>
      </c>
      <c r="D85" s="114" t="s">
        <v>39</v>
      </c>
      <c r="E85" s="138">
        <v>9600</v>
      </c>
      <c r="F85" s="114" t="s">
        <v>39</v>
      </c>
    </row>
    <row r="86" spans="1:6" s="20" customFormat="1" ht="37.15" customHeight="1" x14ac:dyDescent="0.2">
      <c r="A86" s="68" t="s">
        <v>81</v>
      </c>
      <c r="B86" s="113" t="s">
        <v>29</v>
      </c>
      <c r="C86" s="63" t="s">
        <v>565</v>
      </c>
      <c r="D86" s="114" t="s">
        <v>39</v>
      </c>
      <c r="E86" s="114">
        <f>E87+E89+E91+E93</f>
        <v>9352667.6899999995</v>
      </c>
      <c r="F86" s="114" t="s">
        <v>39</v>
      </c>
    </row>
    <row r="87" spans="1:6" s="20" customFormat="1" ht="49.5" customHeight="1" x14ac:dyDescent="0.2">
      <c r="A87" s="67" t="s">
        <v>82</v>
      </c>
      <c r="B87" s="110" t="s">
        <v>29</v>
      </c>
      <c r="C87" s="44" t="s">
        <v>730</v>
      </c>
      <c r="D87" s="111" t="s">
        <v>39</v>
      </c>
      <c r="E87" s="111">
        <f>E88</f>
        <v>1958626.62</v>
      </c>
      <c r="F87" s="114" t="s">
        <v>39</v>
      </c>
    </row>
    <row r="88" spans="1:6" ht="60" customHeight="1" x14ac:dyDescent="0.2">
      <c r="A88" s="69" t="s">
        <v>83</v>
      </c>
      <c r="B88" s="110" t="s">
        <v>29</v>
      </c>
      <c r="C88" s="61" t="s">
        <v>84</v>
      </c>
      <c r="D88" s="114" t="s">
        <v>39</v>
      </c>
      <c r="E88" s="138">
        <v>1958626.62</v>
      </c>
      <c r="F88" s="114" t="s">
        <v>39</v>
      </c>
    </row>
    <row r="89" spans="1:6" ht="61.5" customHeight="1" x14ac:dyDescent="0.2">
      <c r="A89" s="69" t="s">
        <v>85</v>
      </c>
      <c r="B89" s="110" t="s">
        <v>29</v>
      </c>
      <c r="C89" s="61" t="s">
        <v>595</v>
      </c>
      <c r="D89" s="114" t="s">
        <v>39</v>
      </c>
      <c r="E89" s="138">
        <f>E90</f>
        <v>131702.6</v>
      </c>
      <c r="F89" s="114" t="s">
        <v>39</v>
      </c>
    </row>
    <row r="90" spans="1:6" ht="50.25" customHeight="1" x14ac:dyDescent="0.2">
      <c r="A90" s="67" t="s">
        <v>86</v>
      </c>
      <c r="B90" s="110" t="s">
        <v>29</v>
      </c>
      <c r="C90" s="61" t="s">
        <v>87</v>
      </c>
      <c r="D90" s="111" t="s">
        <v>39</v>
      </c>
      <c r="E90" s="138">
        <v>131702.6</v>
      </c>
      <c r="F90" s="114" t="s">
        <v>39</v>
      </c>
    </row>
    <row r="91" spans="1:6" ht="38.450000000000003" customHeight="1" x14ac:dyDescent="0.2">
      <c r="A91" s="67" t="s">
        <v>88</v>
      </c>
      <c r="B91" s="110" t="s">
        <v>29</v>
      </c>
      <c r="C91" s="61" t="s">
        <v>594</v>
      </c>
      <c r="D91" s="114" t="s">
        <v>39</v>
      </c>
      <c r="E91" s="138">
        <f>E92</f>
        <v>6336729.5499999998</v>
      </c>
      <c r="F91" s="114" t="s">
        <v>39</v>
      </c>
    </row>
    <row r="92" spans="1:6" ht="25.5" customHeight="1" x14ac:dyDescent="0.2">
      <c r="A92" s="69" t="s">
        <v>89</v>
      </c>
      <c r="B92" s="110" t="s">
        <v>29</v>
      </c>
      <c r="C92" s="61" t="s">
        <v>90</v>
      </c>
      <c r="D92" s="114" t="s">
        <v>39</v>
      </c>
      <c r="E92" s="138">
        <v>6336729.5499999998</v>
      </c>
      <c r="F92" s="114" t="s">
        <v>39</v>
      </c>
    </row>
    <row r="93" spans="1:6" ht="57.75" customHeight="1" x14ac:dyDescent="0.2">
      <c r="A93" s="69" t="s">
        <v>91</v>
      </c>
      <c r="B93" s="110" t="s">
        <v>29</v>
      </c>
      <c r="C93" s="61" t="s">
        <v>593</v>
      </c>
      <c r="D93" s="111" t="s">
        <v>39</v>
      </c>
      <c r="E93" s="138">
        <f>E94</f>
        <v>925608.91999999993</v>
      </c>
      <c r="F93" s="114" t="s">
        <v>39</v>
      </c>
    </row>
    <row r="94" spans="1:6" ht="60" customHeight="1" x14ac:dyDescent="0.2">
      <c r="A94" s="69" t="s">
        <v>92</v>
      </c>
      <c r="B94" s="110" t="s">
        <v>29</v>
      </c>
      <c r="C94" s="61" t="s">
        <v>93</v>
      </c>
      <c r="D94" s="114" t="s">
        <v>39</v>
      </c>
      <c r="E94" s="138">
        <f>E95+E96</f>
        <v>925608.91999999993</v>
      </c>
      <c r="F94" s="114" t="s">
        <v>39</v>
      </c>
    </row>
    <row r="95" spans="1:6" ht="72" customHeight="1" x14ac:dyDescent="0.2">
      <c r="A95" s="71" t="s">
        <v>709</v>
      </c>
      <c r="B95" s="110" t="s">
        <v>29</v>
      </c>
      <c r="C95" s="61" t="s">
        <v>694</v>
      </c>
      <c r="D95" s="114" t="s">
        <v>39</v>
      </c>
      <c r="E95" s="138">
        <v>923775.22</v>
      </c>
      <c r="F95" s="114" t="s">
        <v>39</v>
      </c>
    </row>
    <row r="96" spans="1:6" ht="60" customHeight="1" x14ac:dyDescent="0.2">
      <c r="A96" s="142" t="s">
        <v>817</v>
      </c>
      <c r="B96" s="110" t="s">
        <v>29</v>
      </c>
      <c r="C96" s="61" t="s">
        <v>808</v>
      </c>
      <c r="D96" s="114" t="s">
        <v>39</v>
      </c>
      <c r="E96" s="138">
        <v>1833.7</v>
      </c>
      <c r="F96" s="114" t="s">
        <v>39</v>
      </c>
    </row>
    <row r="97" spans="1:6" s="20" customFormat="1" ht="20.25" customHeight="1" x14ac:dyDescent="0.2">
      <c r="A97" s="108" t="s">
        <v>94</v>
      </c>
      <c r="B97" s="113" t="s">
        <v>29</v>
      </c>
      <c r="C97" s="63" t="s">
        <v>564</v>
      </c>
      <c r="D97" s="114" t="s">
        <v>39</v>
      </c>
      <c r="E97" s="114">
        <f>E98</f>
        <v>203286.81</v>
      </c>
      <c r="F97" s="114" t="s">
        <v>39</v>
      </c>
    </row>
    <row r="98" spans="1:6" s="20" customFormat="1" ht="18.75" customHeight="1" x14ac:dyDescent="0.2">
      <c r="A98" s="67" t="s">
        <v>95</v>
      </c>
      <c r="B98" s="110" t="s">
        <v>29</v>
      </c>
      <c r="C98" s="44" t="s">
        <v>592</v>
      </c>
      <c r="D98" s="111" t="s">
        <v>39</v>
      </c>
      <c r="E98" s="111">
        <f>E99+E100+E101+E102</f>
        <v>203286.81</v>
      </c>
      <c r="F98" s="114" t="s">
        <v>39</v>
      </c>
    </row>
    <row r="99" spans="1:6" ht="49.5" customHeight="1" x14ac:dyDescent="0.2">
      <c r="A99" s="67" t="s">
        <v>96</v>
      </c>
      <c r="B99" s="110" t="s">
        <v>29</v>
      </c>
      <c r="C99" s="44" t="s">
        <v>97</v>
      </c>
      <c r="D99" s="114" t="s">
        <v>39</v>
      </c>
      <c r="E99" s="138">
        <v>125729.46</v>
      </c>
      <c r="F99" s="114" t="s">
        <v>39</v>
      </c>
    </row>
    <row r="100" spans="1:6" ht="49.5" customHeight="1" x14ac:dyDescent="0.2">
      <c r="A100" s="67" t="s">
        <v>772</v>
      </c>
      <c r="B100" s="110" t="s">
        <v>29</v>
      </c>
      <c r="C100" s="44" t="s">
        <v>848</v>
      </c>
      <c r="D100" s="114" t="s">
        <v>39</v>
      </c>
      <c r="E100" s="138">
        <v>12681.19</v>
      </c>
      <c r="F100" s="114" t="s">
        <v>39</v>
      </c>
    </row>
    <row r="101" spans="1:6" ht="48" customHeight="1" x14ac:dyDescent="0.2">
      <c r="A101" s="70" t="s">
        <v>710</v>
      </c>
      <c r="B101" s="110" t="s">
        <v>29</v>
      </c>
      <c r="C101" s="44" t="s">
        <v>695</v>
      </c>
      <c r="D101" s="114" t="s">
        <v>39</v>
      </c>
      <c r="E101" s="138">
        <v>64622.67</v>
      </c>
      <c r="F101" s="114" t="s">
        <v>39</v>
      </c>
    </row>
    <row r="102" spans="1:6" ht="48" customHeight="1" x14ac:dyDescent="0.2">
      <c r="A102" s="70" t="s">
        <v>771</v>
      </c>
      <c r="B102" s="110" t="s">
        <v>29</v>
      </c>
      <c r="C102" s="44" t="s">
        <v>849</v>
      </c>
      <c r="D102" s="114" t="s">
        <v>39</v>
      </c>
      <c r="E102" s="138">
        <v>253.49</v>
      </c>
      <c r="F102" s="114" t="s">
        <v>39</v>
      </c>
    </row>
    <row r="103" spans="1:6" s="20" customFormat="1" ht="26.45" customHeight="1" x14ac:dyDescent="0.2">
      <c r="A103" s="68" t="s">
        <v>98</v>
      </c>
      <c r="B103" s="113" t="s">
        <v>29</v>
      </c>
      <c r="C103" s="63" t="s">
        <v>903</v>
      </c>
      <c r="D103" s="114" t="s">
        <v>39</v>
      </c>
      <c r="E103" s="114">
        <f>E104+E107</f>
        <v>970826.05</v>
      </c>
      <c r="F103" s="114" t="s">
        <v>39</v>
      </c>
    </row>
    <row r="104" spans="1:6" s="20" customFormat="1" x14ac:dyDescent="0.2">
      <c r="A104" s="67" t="s">
        <v>872</v>
      </c>
      <c r="B104" s="110" t="s">
        <v>29</v>
      </c>
      <c r="C104" s="44" t="s">
        <v>871</v>
      </c>
      <c r="D104" s="111" t="s">
        <v>39</v>
      </c>
      <c r="E104" s="111">
        <f>E105</f>
        <v>92945</v>
      </c>
      <c r="F104" s="111" t="s">
        <v>39</v>
      </c>
    </row>
    <row r="105" spans="1:6" s="20" customFormat="1" x14ac:dyDescent="0.2">
      <c r="A105" s="67" t="s">
        <v>856</v>
      </c>
      <c r="B105" s="110" t="s">
        <v>29</v>
      </c>
      <c r="C105" s="44" t="s">
        <v>853</v>
      </c>
      <c r="D105" s="111" t="s">
        <v>39</v>
      </c>
      <c r="E105" s="111">
        <f>E106</f>
        <v>92945</v>
      </c>
      <c r="F105" s="111" t="s">
        <v>39</v>
      </c>
    </row>
    <row r="106" spans="1:6" s="20" customFormat="1" ht="26.45" customHeight="1" x14ac:dyDescent="0.2">
      <c r="A106" s="67" t="s">
        <v>855</v>
      </c>
      <c r="B106" s="110" t="s">
        <v>29</v>
      </c>
      <c r="C106" s="44" t="s">
        <v>854</v>
      </c>
      <c r="D106" s="111" t="s">
        <v>39</v>
      </c>
      <c r="E106" s="111">
        <v>92945</v>
      </c>
      <c r="F106" s="111" t="s">
        <v>39</v>
      </c>
    </row>
    <row r="107" spans="1:6" s="20" customFormat="1" x14ac:dyDescent="0.2">
      <c r="A107" s="67" t="s">
        <v>873</v>
      </c>
      <c r="B107" s="110" t="s">
        <v>29</v>
      </c>
      <c r="C107" s="44" t="s">
        <v>874</v>
      </c>
      <c r="D107" s="111" t="s">
        <v>39</v>
      </c>
      <c r="E107" s="111">
        <f>E108</f>
        <v>877881.05</v>
      </c>
      <c r="F107" s="111" t="s">
        <v>39</v>
      </c>
    </row>
    <row r="108" spans="1:6" s="20" customFormat="1" ht="15.6" customHeight="1" x14ac:dyDescent="0.2">
      <c r="A108" s="67" t="s">
        <v>99</v>
      </c>
      <c r="B108" s="110" t="s">
        <v>29</v>
      </c>
      <c r="C108" s="44" t="s">
        <v>591</v>
      </c>
      <c r="D108" s="114" t="s">
        <v>39</v>
      </c>
      <c r="E108" s="111">
        <f>E109</f>
        <v>877881.05</v>
      </c>
      <c r="F108" s="114" t="s">
        <v>39</v>
      </c>
    </row>
    <row r="109" spans="1:6" ht="18.75" customHeight="1" x14ac:dyDescent="0.2">
      <c r="A109" s="67" t="s">
        <v>100</v>
      </c>
      <c r="B109" s="110" t="s">
        <v>29</v>
      </c>
      <c r="C109" s="44" t="s">
        <v>101</v>
      </c>
      <c r="D109" s="111" t="s">
        <v>39</v>
      </c>
      <c r="E109" s="141">
        <v>877881.05</v>
      </c>
      <c r="F109" s="114" t="s">
        <v>39</v>
      </c>
    </row>
    <row r="110" spans="1:6" s="20" customFormat="1" ht="28.9" customHeight="1" x14ac:dyDescent="0.2">
      <c r="A110" s="68" t="s">
        <v>588</v>
      </c>
      <c r="B110" s="113" t="s">
        <v>29</v>
      </c>
      <c r="C110" s="63" t="s">
        <v>563</v>
      </c>
      <c r="D110" s="114" t="s">
        <v>39</v>
      </c>
      <c r="E110" s="114">
        <f>E111+E114</f>
        <v>1948183.3499999999</v>
      </c>
      <c r="F110" s="114" t="s">
        <v>39</v>
      </c>
    </row>
    <row r="111" spans="1:6" s="20" customFormat="1" ht="65.25" customHeight="1" x14ac:dyDescent="0.2">
      <c r="A111" s="67" t="s">
        <v>878</v>
      </c>
      <c r="B111" s="110" t="s">
        <v>29</v>
      </c>
      <c r="C111" s="44" t="s">
        <v>875</v>
      </c>
      <c r="D111" s="114" t="s">
        <v>39</v>
      </c>
      <c r="E111" s="114">
        <f>E112</f>
        <v>1514570.42</v>
      </c>
      <c r="F111" s="114" t="s">
        <v>39</v>
      </c>
    </row>
    <row r="112" spans="1:6" s="20" customFormat="1" ht="74.25" customHeight="1" x14ac:dyDescent="0.2">
      <c r="A112" s="67" t="s">
        <v>731</v>
      </c>
      <c r="B112" s="110" t="s">
        <v>29</v>
      </c>
      <c r="C112" s="44" t="s">
        <v>628</v>
      </c>
      <c r="D112" s="114" t="s">
        <v>39</v>
      </c>
      <c r="E112" s="111">
        <f>E113</f>
        <v>1514570.42</v>
      </c>
      <c r="F112" s="114" t="s">
        <v>39</v>
      </c>
    </row>
    <row r="113" spans="1:7" ht="72.75" customHeight="1" x14ac:dyDescent="0.2">
      <c r="A113" s="67" t="s">
        <v>583</v>
      </c>
      <c r="B113" s="110" t="s">
        <v>29</v>
      </c>
      <c r="C113" s="61" t="s">
        <v>569</v>
      </c>
      <c r="D113" s="111" t="s">
        <v>39</v>
      </c>
      <c r="E113" s="138">
        <v>1514570.42</v>
      </c>
      <c r="F113" s="114" t="s">
        <v>39</v>
      </c>
    </row>
    <row r="114" spans="1:7" ht="22.5" x14ac:dyDescent="0.2">
      <c r="A114" s="67" t="s">
        <v>876</v>
      </c>
      <c r="B114" s="110" t="s">
        <v>29</v>
      </c>
      <c r="C114" s="61" t="s">
        <v>877</v>
      </c>
      <c r="D114" s="111" t="s">
        <v>39</v>
      </c>
      <c r="E114" s="138">
        <f>E115+E117</f>
        <v>433612.93</v>
      </c>
      <c r="F114" s="114" t="s">
        <v>39</v>
      </c>
    </row>
    <row r="115" spans="1:7" ht="25.15" customHeight="1" x14ac:dyDescent="0.2">
      <c r="A115" s="67" t="s">
        <v>606</v>
      </c>
      <c r="B115" s="110" t="s">
        <v>29</v>
      </c>
      <c r="C115" s="61" t="s">
        <v>590</v>
      </c>
      <c r="D115" s="114" t="s">
        <v>39</v>
      </c>
      <c r="E115" s="138">
        <f>E116</f>
        <v>320812.93</v>
      </c>
      <c r="F115" s="114" t="s">
        <v>39</v>
      </c>
    </row>
    <row r="116" spans="1:7" ht="36" customHeight="1" x14ac:dyDescent="0.2">
      <c r="A116" s="67" t="s">
        <v>584</v>
      </c>
      <c r="B116" s="110" t="s">
        <v>29</v>
      </c>
      <c r="C116" s="61" t="s">
        <v>570</v>
      </c>
      <c r="D116" s="114" t="s">
        <v>39</v>
      </c>
      <c r="E116" s="138">
        <v>320812.93</v>
      </c>
      <c r="F116" s="114" t="s">
        <v>39</v>
      </c>
    </row>
    <row r="117" spans="1:7" ht="40.15" customHeight="1" x14ac:dyDescent="0.2">
      <c r="A117" s="67" t="s">
        <v>632</v>
      </c>
      <c r="B117" s="110" t="s">
        <v>29</v>
      </c>
      <c r="C117" s="61" t="s">
        <v>629</v>
      </c>
      <c r="D117" s="111" t="s">
        <v>39</v>
      </c>
      <c r="E117" s="138">
        <f>E118</f>
        <v>112800</v>
      </c>
      <c r="F117" s="114" t="s">
        <v>39</v>
      </c>
    </row>
    <row r="118" spans="1:7" ht="39" customHeight="1" x14ac:dyDescent="0.2">
      <c r="A118" s="67" t="s">
        <v>631</v>
      </c>
      <c r="B118" s="110" t="s">
        <v>29</v>
      </c>
      <c r="C118" s="61" t="s">
        <v>630</v>
      </c>
      <c r="D118" s="111" t="s">
        <v>39</v>
      </c>
      <c r="E118" s="138">
        <v>112800</v>
      </c>
      <c r="F118" s="114" t="s">
        <v>39</v>
      </c>
    </row>
    <row r="119" spans="1:7" ht="15.6" customHeight="1" x14ac:dyDescent="0.2">
      <c r="A119" s="68" t="s">
        <v>624</v>
      </c>
      <c r="B119" s="113" t="s">
        <v>29</v>
      </c>
      <c r="C119" s="65" t="s">
        <v>741</v>
      </c>
      <c r="D119" s="111" t="s">
        <v>39</v>
      </c>
      <c r="E119" s="144">
        <f>E120</f>
        <v>16357.24</v>
      </c>
      <c r="F119" s="114" t="s">
        <v>39</v>
      </c>
    </row>
    <row r="120" spans="1:7" ht="29.45" customHeight="1" x14ac:dyDescent="0.2">
      <c r="A120" s="67" t="s">
        <v>625</v>
      </c>
      <c r="B120" s="110" t="s">
        <v>29</v>
      </c>
      <c r="C120" s="61" t="s">
        <v>627</v>
      </c>
      <c r="D120" s="114" t="s">
        <v>39</v>
      </c>
      <c r="E120" s="138">
        <f>E121</f>
        <v>16357.24</v>
      </c>
      <c r="F120" s="114" t="s">
        <v>39</v>
      </c>
    </row>
    <row r="121" spans="1:7" ht="37.15" customHeight="1" x14ac:dyDescent="0.2">
      <c r="A121" s="67" t="s">
        <v>626</v>
      </c>
      <c r="B121" s="110" t="s">
        <v>29</v>
      </c>
      <c r="C121" s="61" t="s">
        <v>623</v>
      </c>
      <c r="D121" s="111" t="s">
        <v>39</v>
      </c>
      <c r="E121" s="141">
        <v>16357.24</v>
      </c>
      <c r="F121" s="114" t="s">
        <v>39</v>
      </c>
    </row>
    <row r="122" spans="1:7" s="20" customFormat="1" ht="18" customHeight="1" x14ac:dyDescent="0.2">
      <c r="A122" s="68" t="s">
        <v>102</v>
      </c>
      <c r="B122" s="113" t="s">
        <v>29</v>
      </c>
      <c r="C122" s="63" t="s">
        <v>103</v>
      </c>
      <c r="D122" s="111" t="s">
        <v>39</v>
      </c>
      <c r="E122" s="114">
        <f>E123+E152+E161</f>
        <v>3336026.92</v>
      </c>
      <c r="F122" s="114" t="s">
        <v>39</v>
      </c>
      <c r="G122" s="75"/>
    </row>
    <row r="123" spans="1:7" s="20" customFormat="1" ht="27" customHeight="1" x14ac:dyDescent="0.2">
      <c r="A123" s="67" t="s">
        <v>622</v>
      </c>
      <c r="B123" s="110" t="s">
        <v>29</v>
      </c>
      <c r="C123" s="44" t="s">
        <v>621</v>
      </c>
      <c r="D123" s="114" t="s">
        <v>39</v>
      </c>
      <c r="E123" s="111">
        <f>E124+E127+E131+E134+E136+E138+E140+E142+E144+E148</f>
        <v>516633.13</v>
      </c>
      <c r="F123" s="114" t="s">
        <v>39</v>
      </c>
    </row>
    <row r="124" spans="1:7" s="20" customFormat="1" ht="41.25" customHeight="1" x14ac:dyDescent="0.2">
      <c r="A124" s="67" t="s">
        <v>620</v>
      </c>
      <c r="B124" s="110" t="s">
        <v>29</v>
      </c>
      <c r="C124" s="44" t="s">
        <v>619</v>
      </c>
      <c r="D124" s="114" t="s">
        <v>39</v>
      </c>
      <c r="E124" s="111">
        <f>E125+E126</f>
        <v>16338.34</v>
      </c>
      <c r="F124" s="114" t="s">
        <v>39</v>
      </c>
    </row>
    <row r="125" spans="1:7" s="20" customFormat="1" ht="96.75" customHeight="1" x14ac:dyDescent="0.2">
      <c r="A125" s="70" t="s">
        <v>748</v>
      </c>
      <c r="B125" s="110" t="s">
        <v>29</v>
      </c>
      <c r="C125" s="44" t="s">
        <v>696</v>
      </c>
      <c r="D125" s="114" t="s">
        <v>39</v>
      </c>
      <c r="E125" s="111">
        <v>3700</v>
      </c>
      <c r="F125" s="114" t="s">
        <v>39</v>
      </c>
    </row>
    <row r="126" spans="1:7" s="20" customFormat="1" ht="62.25" customHeight="1" x14ac:dyDescent="0.2">
      <c r="A126" s="70" t="s">
        <v>778</v>
      </c>
      <c r="B126" s="110" t="s">
        <v>29</v>
      </c>
      <c r="C126" s="44" t="s">
        <v>777</v>
      </c>
      <c r="D126" s="114" t="s">
        <v>39</v>
      </c>
      <c r="E126" s="111">
        <v>12638.34</v>
      </c>
      <c r="F126" s="114" t="s">
        <v>39</v>
      </c>
    </row>
    <row r="127" spans="1:7" s="20" customFormat="1" ht="61.5" customHeight="1" x14ac:dyDescent="0.2">
      <c r="A127" s="70" t="s">
        <v>617</v>
      </c>
      <c r="B127" s="110" t="s">
        <v>29</v>
      </c>
      <c r="C127" s="44" t="s">
        <v>618</v>
      </c>
      <c r="D127" s="114" t="s">
        <v>39</v>
      </c>
      <c r="E127" s="111">
        <f>E128+E129+E130</f>
        <v>95377.16</v>
      </c>
      <c r="F127" s="114" t="s">
        <v>39</v>
      </c>
    </row>
    <row r="128" spans="1:7" s="20" customFormat="1" ht="78.75" x14ac:dyDescent="0.2">
      <c r="A128" s="145" t="s">
        <v>711</v>
      </c>
      <c r="B128" s="110" t="s">
        <v>29</v>
      </c>
      <c r="C128" s="44" t="s">
        <v>852</v>
      </c>
      <c r="D128" s="114" t="s">
        <v>39</v>
      </c>
      <c r="E128" s="111">
        <v>5000</v>
      </c>
      <c r="F128" s="114" t="s">
        <v>39</v>
      </c>
    </row>
    <row r="129" spans="1:6" ht="132.75" customHeight="1" x14ac:dyDescent="0.2">
      <c r="A129" s="70" t="s">
        <v>749</v>
      </c>
      <c r="B129" s="110" t="s">
        <v>29</v>
      </c>
      <c r="C129" s="61" t="s">
        <v>747</v>
      </c>
      <c r="D129" s="114" t="s">
        <v>39</v>
      </c>
      <c r="E129" s="111">
        <v>0.72</v>
      </c>
      <c r="F129" s="114" t="s">
        <v>39</v>
      </c>
    </row>
    <row r="130" spans="1:6" ht="80.25" customHeight="1" x14ac:dyDescent="0.2">
      <c r="A130" s="67" t="s">
        <v>711</v>
      </c>
      <c r="B130" s="110" t="s">
        <v>29</v>
      </c>
      <c r="C130" s="61" t="s">
        <v>697</v>
      </c>
      <c r="D130" s="111" t="s">
        <v>39</v>
      </c>
      <c r="E130" s="111">
        <v>90376.44</v>
      </c>
      <c r="F130" s="114" t="s">
        <v>39</v>
      </c>
    </row>
    <row r="131" spans="1:6" ht="43.15" customHeight="1" x14ac:dyDescent="0.2">
      <c r="A131" s="67" t="s">
        <v>616</v>
      </c>
      <c r="B131" s="110" t="s">
        <v>29</v>
      </c>
      <c r="C131" s="61" t="s">
        <v>615</v>
      </c>
      <c r="D131" s="111" t="s">
        <v>39</v>
      </c>
      <c r="E131" s="111">
        <f>E132+E133</f>
        <v>4304.84</v>
      </c>
      <c r="F131" s="114" t="s">
        <v>39</v>
      </c>
    </row>
    <row r="132" spans="1:6" ht="72.75" customHeight="1" x14ac:dyDescent="0.2">
      <c r="A132" s="70" t="s">
        <v>712</v>
      </c>
      <c r="B132" s="110" t="s">
        <v>29</v>
      </c>
      <c r="C132" s="61" t="s">
        <v>698</v>
      </c>
      <c r="D132" s="111" t="s">
        <v>39</v>
      </c>
      <c r="E132" s="111">
        <v>900</v>
      </c>
      <c r="F132" s="114" t="s">
        <v>39</v>
      </c>
    </row>
    <row r="133" spans="1:6" ht="65.25" customHeight="1" x14ac:dyDescent="0.2">
      <c r="A133" s="139" t="s">
        <v>794</v>
      </c>
      <c r="B133" s="110" t="s">
        <v>29</v>
      </c>
      <c r="C133" s="61" t="s">
        <v>793</v>
      </c>
      <c r="D133" s="111" t="s">
        <v>39</v>
      </c>
      <c r="E133" s="111">
        <v>3404.84</v>
      </c>
      <c r="F133" s="114" t="s">
        <v>39</v>
      </c>
    </row>
    <row r="134" spans="1:6" ht="47.25" customHeight="1" x14ac:dyDescent="0.2">
      <c r="A134" s="140" t="s">
        <v>880</v>
      </c>
      <c r="B134" s="110" t="s">
        <v>29</v>
      </c>
      <c r="C134" s="61" t="s">
        <v>879</v>
      </c>
      <c r="D134" s="111" t="s">
        <v>39</v>
      </c>
      <c r="E134" s="111">
        <f>E135</f>
        <v>3000</v>
      </c>
      <c r="F134" s="114" t="s">
        <v>39</v>
      </c>
    </row>
    <row r="135" spans="1:6" ht="85.5" customHeight="1" x14ac:dyDescent="0.2">
      <c r="A135" s="140" t="s">
        <v>816</v>
      </c>
      <c r="B135" s="110" t="s">
        <v>29</v>
      </c>
      <c r="C135" s="61" t="s">
        <v>815</v>
      </c>
      <c r="D135" s="111" t="s">
        <v>39</v>
      </c>
      <c r="E135" s="111">
        <v>3000</v>
      </c>
      <c r="F135" s="114" t="s">
        <v>39</v>
      </c>
    </row>
    <row r="136" spans="1:6" ht="41.25" customHeight="1" x14ac:dyDescent="0.2">
      <c r="A136" s="70" t="s">
        <v>760</v>
      </c>
      <c r="B136" s="110" t="s">
        <v>29</v>
      </c>
      <c r="C136" s="61" t="s">
        <v>883</v>
      </c>
      <c r="D136" s="111" t="s">
        <v>39</v>
      </c>
      <c r="E136" s="111">
        <f>E137</f>
        <v>4000</v>
      </c>
      <c r="F136" s="114" t="s">
        <v>39</v>
      </c>
    </row>
    <row r="137" spans="1:6" ht="80.25" customHeight="1" x14ac:dyDescent="0.2">
      <c r="A137" s="70" t="s">
        <v>751</v>
      </c>
      <c r="B137" s="110" t="s">
        <v>29</v>
      </c>
      <c r="C137" s="61" t="s">
        <v>750</v>
      </c>
      <c r="D137" s="111" t="s">
        <v>39</v>
      </c>
      <c r="E137" s="111">
        <v>4000</v>
      </c>
      <c r="F137" s="114" t="s">
        <v>39</v>
      </c>
    </row>
    <row r="138" spans="1:6" ht="56.25" x14ac:dyDescent="0.2">
      <c r="A138" s="70" t="s">
        <v>881</v>
      </c>
      <c r="B138" s="110" t="s">
        <v>29</v>
      </c>
      <c r="C138" s="61" t="s">
        <v>882</v>
      </c>
      <c r="D138" s="111" t="s">
        <v>39</v>
      </c>
      <c r="E138" s="111">
        <f>E139</f>
        <v>40000</v>
      </c>
      <c r="F138" s="114" t="s">
        <v>39</v>
      </c>
    </row>
    <row r="139" spans="1:6" ht="99.75" customHeight="1" x14ac:dyDescent="0.2">
      <c r="A139" s="146" t="s">
        <v>781</v>
      </c>
      <c r="B139" s="147" t="s">
        <v>29</v>
      </c>
      <c r="C139" s="61" t="s">
        <v>780</v>
      </c>
      <c r="D139" s="111" t="s">
        <v>39</v>
      </c>
      <c r="E139" s="111">
        <v>40000</v>
      </c>
      <c r="F139" s="114" t="s">
        <v>39</v>
      </c>
    </row>
    <row r="140" spans="1:6" ht="47.25" customHeight="1" x14ac:dyDescent="0.2">
      <c r="A140" s="145" t="s">
        <v>885</v>
      </c>
      <c r="B140" s="98" t="s">
        <v>29</v>
      </c>
      <c r="C140" s="61" t="s">
        <v>884</v>
      </c>
      <c r="D140" s="111" t="s">
        <v>39</v>
      </c>
      <c r="E140" s="111">
        <f>E141</f>
        <v>300</v>
      </c>
      <c r="F140" s="114" t="s">
        <v>39</v>
      </c>
    </row>
    <row r="141" spans="1:6" ht="104.25" customHeight="1" x14ac:dyDescent="0.2">
      <c r="A141" s="142" t="s">
        <v>827</v>
      </c>
      <c r="B141" s="98" t="s">
        <v>29</v>
      </c>
      <c r="C141" s="61" t="s">
        <v>807</v>
      </c>
      <c r="D141" s="111" t="s">
        <v>39</v>
      </c>
      <c r="E141" s="111">
        <v>300</v>
      </c>
      <c r="F141" s="114" t="s">
        <v>39</v>
      </c>
    </row>
    <row r="142" spans="1:6" ht="51" customHeight="1" x14ac:dyDescent="0.2">
      <c r="A142" s="67" t="s">
        <v>887</v>
      </c>
      <c r="B142" s="110" t="s">
        <v>29</v>
      </c>
      <c r="C142" s="61" t="s">
        <v>886</v>
      </c>
      <c r="D142" s="111" t="s">
        <v>39</v>
      </c>
      <c r="E142" s="111">
        <f>E143</f>
        <v>2021.78</v>
      </c>
      <c r="F142" s="114" t="s">
        <v>39</v>
      </c>
    </row>
    <row r="143" spans="1:6" ht="108" customHeight="1" x14ac:dyDescent="0.2">
      <c r="A143" s="67" t="s">
        <v>732</v>
      </c>
      <c r="B143" s="110" t="s">
        <v>29</v>
      </c>
      <c r="C143" s="61" t="s">
        <v>713</v>
      </c>
      <c r="D143" s="111" t="s">
        <v>39</v>
      </c>
      <c r="E143" s="111">
        <v>2021.78</v>
      </c>
      <c r="F143" s="114" t="s">
        <v>39</v>
      </c>
    </row>
    <row r="144" spans="1:6" ht="42" customHeight="1" x14ac:dyDescent="0.2">
      <c r="A144" s="67" t="s">
        <v>613</v>
      </c>
      <c r="B144" s="110" t="s">
        <v>29</v>
      </c>
      <c r="C144" s="61" t="s">
        <v>614</v>
      </c>
      <c r="D144" s="111" t="s">
        <v>39</v>
      </c>
      <c r="E144" s="111">
        <f>E145+E147+E146</f>
        <v>148956.60999999999</v>
      </c>
      <c r="F144" s="114" t="s">
        <v>39</v>
      </c>
    </row>
    <row r="145" spans="1:6" ht="70.5" customHeight="1" x14ac:dyDescent="0.2">
      <c r="A145" s="67" t="s">
        <v>715</v>
      </c>
      <c r="B145" s="110" t="s">
        <v>29</v>
      </c>
      <c r="C145" s="61" t="s">
        <v>714</v>
      </c>
      <c r="D145" s="111" t="s">
        <v>39</v>
      </c>
      <c r="E145" s="111">
        <v>16856.61</v>
      </c>
      <c r="F145" s="114" t="s">
        <v>39</v>
      </c>
    </row>
    <row r="146" spans="1:6" ht="131.25" customHeight="1" x14ac:dyDescent="0.2">
      <c r="A146" s="67" t="s">
        <v>742</v>
      </c>
      <c r="B146" s="110" t="s">
        <v>29</v>
      </c>
      <c r="C146" s="61" t="s">
        <v>740</v>
      </c>
      <c r="D146" s="111" t="s">
        <v>39</v>
      </c>
      <c r="E146" s="111">
        <v>124000</v>
      </c>
      <c r="F146" s="114" t="s">
        <v>39</v>
      </c>
    </row>
    <row r="147" spans="1:6" ht="58.9" customHeight="1" x14ac:dyDescent="0.2">
      <c r="A147" s="70" t="s">
        <v>716</v>
      </c>
      <c r="B147" s="110" t="s">
        <v>29</v>
      </c>
      <c r="C147" s="61" t="s">
        <v>717</v>
      </c>
      <c r="D147" s="111" t="s">
        <v>39</v>
      </c>
      <c r="E147" s="111">
        <v>8100</v>
      </c>
      <c r="F147" s="114" t="s">
        <v>39</v>
      </c>
    </row>
    <row r="148" spans="1:6" ht="48.6" customHeight="1" x14ac:dyDescent="0.2">
      <c r="A148" s="67" t="s">
        <v>612</v>
      </c>
      <c r="B148" s="110" t="s">
        <v>29</v>
      </c>
      <c r="C148" s="61" t="s">
        <v>611</v>
      </c>
      <c r="D148" s="111" t="s">
        <v>39</v>
      </c>
      <c r="E148" s="111">
        <f>E149+E150+E151</f>
        <v>202334.4</v>
      </c>
      <c r="F148" s="114" t="s">
        <v>39</v>
      </c>
    </row>
    <row r="149" spans="1:6" ht="82.5" customHeight="1" x14ac:dyDescent="0.2">
      <c r="A149" s="67" t="s">
        <v>718</v>
      </c>
      <c r="B149" s="110" t="s">
        <v>29</v>
      </c>
      <c r="C149" s="61" t="s">
        <v>720</v>
      </c>
      <c r="D149" s="111" t="s">
        <v>39</v>
      </c>
      <c r="E149" s="148">
        <v>2051.6799999999998</v>
      </c>
      <c r="F149" s="114" t="s">
        <v>39</v>
      </c>
    </row>
    <row r="150" spans="1:6" ht="71.25" customHeight="1" x14ac:dyDescent="0.2">
      <c r="A150" s="67" t="s">
        <v>719</v>
      </c>
      <c r="B150" s="110" t="s">
        <v>29</v>
      </c>
      <c r="C150" s="61" t="s">
        <v>779</v>
      </c>
      <c r="D150" s="111" t="s">
        <v>39</v>
      </c>
      <c r="E150" s="148">
        <v>3000</v>
      </c>
      <c r="F150" s="114" t="s">
        <v>39</v>
      </c>
    </row>
    <row r="151" spans="1:6" ht="70.150000000000006" customHeight="1" x14ac:dyDescent="0.2">
      <c r="A151" s="70" t="s">
        <v>719</v>
      </c>
      <c r="B151" s="110" t="s">
        <v>29</v>
      </c>
      <c r="C151" s="61" t="s">
        <v>721</v>
      </c>
      <c r="D151" s="111" t="s">
        <v>39</v>
      </c>
      <c r="E151" s="141">
        <v>197282.72</v>
      </c>
      <c r="F151" s="114" t="s">
        <v>39</v>
      </c>
    </row>
    <row r="152" spans="1:6" ht="18.600000000000001" customHeight="1" x14ac:dyDescent="0.2">
      <c r="A152" s="67" t="s">
        <v>673</v>
      </c>
      <c r="B152" s="110" t="s">
        <v>29</v>
      </c>
      <c r="C152" s="61" t="s">
        <v>666</v>
      </c>
      <c r="D152" s="111" t="s">
        <v>39</v>
      </c>
      <c r="E152" s="141">
        <f>E153+E156</f>
        <v>2730848.69</v>
      </c>
      <c r="F152" s="114" t="s">
        <v>39</v>
      </c>
    </row>
    <row r="153" spans="1:6" ht="63.75" customHeight="1" x14ac:dyDescent="0.2">
      <c r="A153" s="67" t="s">
        <v>681</v>
      </c>
      <c r="B153" s="110" t="s">
        <v>29</v>
      </c>
      <c r="C153" s="61" t="s">
        <v>665</v>
      </c>
      <c r="D153" s="111" t="s">
        <v>39</v>
      </c>
      <c r="E153" s="141">
        <f>E154+E155</f>
        <v>2635210.9699999997</v>
      </c>
      <c r="F153" s="114" t="s">
        <v>39</v>
      </c>
    </row>
    <row r="154" spans="1:6" ht="35.25" customHeight="1" x14ac:dyDescent="0.2">
      <c r="A154" s="67" t="s">
        <v>680</v>
      </c>
      <c r="B154" s="110" t="s">
        <v>29</v>
      </c>
      <c r="C154" s="61" t="s">
        <v>664</v>
      </c>
      <c r="D154" s="111" t="s">
        <v>39</v>
      </c>
      <c r="E154" s="141">
        <v>10526.86</v>
      </c>
      <c r="F154" s="114" t="s">
        <v>39</v>
      </c>
    </row>
    <row r="155" spans="1:6" ht="48.75" customHeight="1" x14ac:dyDescent="0.2">
      <c r="A155" s="67" t="s">
        <v>753</v>
      </c>
      <c r="B155" s="110" t="s">
        <v>29</v>
      </c>
      <c r="C155" s="61" t="s">
        <v>752</v>
      </c>
      <c r="D155" s="111" t="s">
        <v>39</v>
      </c>
      <c r="E155" s="141">
        <v>2624684.11</v>
      </c>
      <c r="F155" s="114" t="s">
        <v>39</v>
      </c>
    </row>
    <row r="156" spans="1:6" ht="50.45" customHeight="1" x14ac:dyDescent="0.2">
      <c r="A156" s="67" t="s">
        <v>604</v>
      </c>
      <c r="B156" s="110" t="s">
        <v>29</v>
      </c>
      <c r="C156" s="61" t="s">
        <v>610</v>
      </c>
      <c r="D156" s="111" t="s">
        <v>39</v>
      </c>
      <c r="E156" s="111">
        <f>E157+E158+E159+E160</f>
        <v>95637.72</v>
      </c>
      <c r="F156" s="114" t="s">
        <v>39</v>
      </c>
    </row>
    <row r="157" spans="1:6" ht="93.75" customHeight="1" x14ac:dyDescent="0.2">
      <c r="A157" s="69" t="s">
        <v>722</v>
      </c>
      <c r="B157" s="110" t="s">
        <v>29</v>
      </c>
      <c r="C157" s="61" t="s">
        <v>814</v>
      </c>
      <c r="D157" s="111" t="s">
        <v>39</v>
      </c>
      <c r="E157" s="111">
        <v>-1000</v>
      </c>
      <c r="F157" s="114" t="s">
        <v>39</v>
      </c>
    </row>
    <row r="158" spans="1:6" ht="96" customHeight="1" x14ac:dyDescent="0.2">
      <c r="A158" s="69" t="s">
        <v>722</v>
      </c>
      <c r="B158" s="110" t="s">
        <v>29</v>
      </c>
      <c r="C158" s="61" t="s">
        <v>733</v>
      </c>
      <c r="D158" s="114" t="s">
        <v>39</v>
      </c>
      <c r="E158" s="138">
        <v>13221.9</v>
      </c>
      <c r="F158" s="114" t="s">
        <v>39</v>
      </c>
    </row>
    <row r="159" spans="1:6" ht="97.5" customHeight="1" x14ac:dyDescent="0.2">
      <c r="A159" s="69" t="s">
        <v>722</v>
      </c>
      <c r="B159" s="110" t="s">
        <v>29</v>
      </c>
      <c r="C159" s="61" t="s">
        <v>723</v>
      </c>
      <c r="D159" s="111" t="s">
        <v>39</v>
      </c>
      <c r="E159" s="138">
        <v>1387.86</v>
      </c>
      <c r="F159" s="114" t="s">
        <v>39</v>
      </c>
    </row>
    <row r="160" spans="1:6" ht="99" customHeight="1" x14ac:dyDescent="0.2">
      <c r="A160" s="71" t="s">
        <v>722</v>
      </c>
      <c r="B160" s="110" t="s">
        <v>29</v>
      </c>
      <c r="C160" s="26" t="s">
        <v>754</v>
      </c>
      <c r="D160" s="111" t="s">
        <v>39</v>
      </c>
      <c r="E160" s="141">
        <v>82027.960000000006</v>
      </c>
      <c r="F160" s="114" t="s">
        <v>39</v>
      </c>
    </row>
    <row r="161" spans="1:6" ht="16.5" customHeight="1" x14ac:dyDescent="0.2">
      <c r="A161" s="71" t="s">
        <v>738</v>
      </c>
      <c r="B161" s="110" t="s">
        <v>29</v>
      </c>
      <c r="C161" s="61" t="s">
        <v>734</v>
      </c>
      <c r="D161" s="111" t="s">
        <v>39</v>
      </c>
      <c r="E161" s="141">
        <f>E162+E164</f>
        <v>88545.1</v>
      </c>
      <c r="F161" s="114" t="s">
        <v>39</v>
      </c>
    </row>
    <row r="162" spans="1:6" ht="72.75" customHeight="1" x14ac:dyDescent="0.2">
      <c r="A162" s="71" t="s">
        <v>737</v>
      </c>
      <c r="B162" s="110" t="s">
        <v>29</v>
      </c>
      <c r="C162" s="61" t="s">
        <v>735</v>
      </c>
      <c r="D162" s="111" t="s">
        <v>39</v>
      </c>
      <c r="E162" s="141">
        <f>E163</f>
        <v>19962</v>
      </c>
      <c r="F162" s="114" t="s">
        <v>39</v>
      </c>
    </row>
    <row r="163" spans="1:6" ht="70.5" customHeight="1" x14ac:dyDescent="0.2">
      <c r="A163" s="71" t="s">
        <v>737</v>
      </c>
      <c r="B163" s="110" t="s">
        <v>29</v>
      </c>
      <c r="C163" s="61" t="s">
        <v>736</v>
      </c>
      <c r="D163" s="111" t="s">
        <v>39</v>
      </c>
      <c r="E163" s="141">
        <v>19962</v>
      </c>
      <c r="F163" s="114" t="s">
        <v>39</v>
      </c>
    </row>
    <row r="164" spans="1:6" ht="25.15" customHeight="1" x14ac:dyDescent="0.2">
      <c r="A164" s="67" t="s">
        <v>605</v>
      </c>
      <c r="B164" s="110" t="s">
        <v>29</v>
      </c>
      <c r="C164" s="61" t="s">
        <v>589</v>
      </c>
      <c r="D164" s="111" t="s">
        <v>39</v>
      </c>
      <c r="E164" s="138">
        <f>E165</f>
        <v>68583.100000000006</v>
      </c>
      <c r="F164" s="114" t="s">
        <v>39</v>
      </c>
    </row>
    <row r="165" spans="1:6" ht="47.45" customHeight="1" x14ac:dyDescent="0.2">
      <c r="A165" s="67" t="s">
        <v>585</v>
      </c>
      <c r="B165" s="110" t="s">
        <v>29</v>
      </c>
      <c r="C165" s="61" t="s">
        <v>562</v>
      </c>
      <c r="D165" s="114" t="s">
        <v>39</v>
      </c>
      <c r="E165" s="138">
        <v>68583.100000000006</v>
      </c>
      <c r="F165" s="114" t="s">
        <v>39</v>
      </c>
    </row>
    <row r="166" spans="1:6" s="20" customFormat="1" ht="16.899999999999999" customHeight="1" x14ac:dyDescent="0.2">
      <c r="A166" s="68" t="s">
        <v>104</v>
      </c>
      <c r="B166" s="113" t="s">
        <v>29</v>
      </c>
      <c r="C166" s="63" t="s">
        <v>105</v>
      </c>
      <c r="D166" s="111" t="s">
        <v>39</v>
      </c>
      <c r="E166" s="114">
        <f>E167</f>
        <v>130672.82</v>
      </c>
      <c r="F166" s="114" t="s">
        <v>39</v>
      </c>
    </row>
    <row r="167" spans="1:6" s="20" customFormat="1" ht="16.899999999999999" customHeight="1" x14ac:dyDescent="0.2">
      <c r="A167" s="67" t="s">
        <v>758</v>
      </c>
      <c r="B167" s="110" t="s">
        <v>29</v>
      </c>
      <c r="C167" s="44" t="s">
        <v>759</v>
      </c>
      <c r="D167" s="111" t="s">
        <v>39</v>
      </c>
      <c r="E167" s="111">
        <f>E168</f>
        <v>130672.82</v>
      </c>
      <c r="F167" s="114" t="s">
        <v>39</v>
      </c>
    </row>
    <row r="168" spans="1:6" s="20" customFormat="1" ht="24" customHeight="1" x14ac:dyDescent="0.2">
      <c r="A168" s="67" t="s">
        <v>755</v>
      </c>
      <c r="B168" s="110" t="s">
        <v>29</v>
      </c>
      <c r="C168" s="44" t="s">
        <v>782</v>
      </c>
      <c r="D168" s="114" t="s">
        <v>39</v>
      </c>
      <c r="E168" s="111">
        <v>130672.82</v>
      </c>
      <c r="F168" s="114" t="s">
        <v>39</v>
      </c>
    </row>
    <row r="169" spans="1:6" s="20" customFormat="1" ht="15.6" customHeight="1" x14ac:dyDescent="0.2">
      <c r="A169" s="68" t="s">
        <v>106</v>
      </c>
      <c r="B169" s="113" t="s">
        <v>29</v>
      </c>
      <c r="C169" s="63" t="s">
        <v>107</v>
      </c>
      <c r="D169" s="114">
        <v>382437639.31999999</v>
      </c>
      <c r="E169" s="114">
        <f>E170+E205+E201</f>
        <v>169603182.85999998</v>
      </c>
      <c r="F169" s="114">
        <f>D169-E169</f>
        <v>212834456.46000001</v>
      </c>
    </row>
    <row r="170" spans="1:6" s="20" customFormat="1" ht="24.75" customHeight="1" x14ac:dyDescent="0.2">
      <c r="A170" s="68" t="s">
        <v>108</v>
      </c>
      <c r="B170" s="113" t="s">
        <v>29</v>
      </c>
      <c r="C170" s="63" t="s">
        <v>109</v>
      </c>
      <c r="D170" s="114">
        <v>382288039.31999999</v>
      </c>
      <c r="E170" s="114">
        <f>E171+E186+E196+E178</f>
        <v>169384483.59999999</v>
      </c>
      <c r="F170" s="114">
        <f>D170-E170</f>
        <v>212903555.72</v>
      </c>
    </row>
    <row r="171" spans="1:6" ht="15" customHeight="1" x14ac:dyDescent="0.2">
      <c r="A171" s="67" t="s">
        <v>110</v>
      </c>
      <c r="B171" s="110" t="s">
        <v>29</v>
      </c>
      <c r="C171" s="44" t="s">
        <v>724</v>
      </c>
      <c r="D171" s="114" t="s">
        <v>39</v>
      </c>
      <c r="E171" s="111">
        <f>E172+E174+E176</f>
        <v>16603146.65</v>
      </c>
      <c r="F171" s="111" t="s">
        <v>39</v>
      </c>
    </row>
    <row r="172" spans="1:6" ht="15" customHeight="1" x14ac:dyDescent="0.2">
      <c r="A172" s="67" t="s">
        <v>111</v>
      </c>
      <c r="B172" s="110" t="s">
        <v>29</v>
      </c>
      <c r="C172" s="44" t="s">
        <v>888</v>
      </c>
      <c r="D172" s="111" t="s">
        <v>39</v>
      </c>
      <c r="E172" s="111">
        <f>E173</f>
        <v>9680250</v>
      </c>
      <c r="F172" s="111" t="s">
        <v>39</v>
      </c>
    </row>
    <row r="173" spans="1:6" ht="28.5" customHeight="1" x14ac:dyDescent="0.2">
      <c r="A173" s="67" t="s">
        <v>586</v>
      </c>
      <c r="B173" s="110" t="s">
        <v>29</v>
      </c>
      <c r="C173" s="44" t="s">
        <v>112</v>
      </c>
      <c r="D173" s="111" t="s">
        <v>39</v>
      </c>
      <c r="E173" s="141">
        <v>9680250</v>
      </c>
      <c r="F173" s="111" t="s">
        <v>39</v>
      </c>
    </row>
    <row r="174" spans="1:6" ht="26.25" customHeight="1" x14ac:dyDescent="0.2">
      <c r="A174" s="67" t="s">
        <v>113</v>
      </c>
      <c r="B174" s="110" t="s">
        <v>29</v>
      </c>
      <c r="C174" s="44" t="s">
        <v>889</v>
      </c>
      <c r="D174" s="111" t="s">
        <v>39</v>
      </c>
      <c r="E174" s="111">
        <f>E175</f>
        <v>3941166.65</v>
      </c>
      <c r="F174" s="111" t="s">
        <v>39</v>
      </c>
    </row>
    <row r="175" spans="1:6" ht="27.75" customHeight="1" x14ac:dyDescent="0.2">
      <c r="A175" s="67" t="s">
        <v>114</v>
      </c>
      <c r="B175" s="110" t="s">
        <v>29</v>
      </c>
      <c r="C175" s="44" t="s">
        <v>115</v>
      </c>
      <c r="D175" s="111" t="s">
        <v>39</v>
      </c>
      <c r="E175" s="141">
        <v>3941166.65</v>
      </c>
      <c r="F175" s="111" t="s">
        <v>39</v>
      </c>
    </row>
    <row r="176" spans="1:6" ht="14.25" customHeight="1" x14ac:dyDescent="0.2">
      <c r="A176" s="67" t="s">
        <v>891</v>
      </c>
      <c r="B176" s="110" t="s">
        <v>29</v>
      </c>
      <c r="C176" s="44" t="s">
        <v>890</v>
      </c>
      <c r="D176" s="111" t="s">
        <v>39</v>
      </c>
      <c r="E176" s="141">
        <f>E177</f>
        <v>2981730</v>
      </c>
      <c r="F176" s="111" t="s">
        <v>39</v>
      </c>
    </row>
    <row r="177" spans="1:6" ht="15.75" customHeight="1" x14ac:dyDescent="0.2">
      <c r="A177" s="149" t="s">
        <v>792</v>
      </c>
      <c r="B177" s="110" t="s">
        <v>29</v>
      </c>
      <c r="C177" s="44" t="s">
        <v>791</v>
      </c>
      <c r="D177" s="111" t="s">
        <v>39</v>
      </c>
      <c r="E177" s="141">
        <v>2981730</v>
      </c>
      <c r="F177" s="111"/>
    </row>
    <row r="178" spans="1:6" ht="25.15" customHeight="1" x14ac:dyDescent="0.2">
      <c r="A178" s="67" t="s">
        <v>672</v>
      </c>
      <c r="B178" s="110" t="s">
        <v>29</v>
      </c>
      <c r="C178" s="44" t="s">
        <v>663</v>
      </c>
      <c r="D178" s="111" t="s">
        <v>39</v>
      </c>
      <c r="E178" s="141">
        <f>E179+E181+E183</f>
        <v>29427869.840000004</v>
      </c>
      <c r="F178" s="111" t="s">
        <v>39</v>
      </c>
    </row>
    <row r="179" spans="1:6" ht="39" customHeight="1" x14ac:dyDescent="0.2">
      <c r="A179" s="67" t="s">
        <v>892</v>
      </c>
      <c r="B179" s="110" t="s">
        <v>29</v>
      </c>
      <c r="C179" s="44" t="s">
        <v>893</v>
      </c>
      <c r="D179" s="111" t="s">
        <v>39</v>
      </c>
      <c r="E179" s="141">
        <f>E180</f>
        <v>4212100</v>
      </c>
      <c r="F179" s="111" t="s">
        <v>39</v>
      </c>
    </row>
    <row r="180" spans="1:6" ht="45.75" customHeight="1" x14ac:dyDescent="0.2">
      <c r="A180" s="145" t="s">
        <v>784</v>
      </c>
      <c r="B180" s="110" t="s">
        <v>29</v>
      </c>
      <c r="C180" s="44" t="s">
        <v>788</v>
      </c>
      <c r="D180" s="111" t="s">
        <v>39</v>
      </c>
      <c r="E180" s="141">
        <v>4212100</v>
      </c>
      <c r="F180" s="111" t="s">
        <v>39</v>
      </c>
    </row>
    <row r="181" spans="1:6" ht="15" customHeight="1" x14ac:dyDescent="0.2">
      <c r="A181" s="145" t="s">
        <v>895</v>
      </c>
      <c r="B181" s="110" t="s">
        <v>29</v>
      </c>
      <c r="C181" s="98" t="s">
        <v>894</v>
      </c>
      <c r="D181" s="111" t="s">
        <v>39</v>
      </c>
      <c r="E181" s="141">
        <f>E182</f>
        <v>143871.57999999999</v>
      </c>
      <c r="F181" s="111" t="s">
        <v>39</v>
      </c>
    </row>
    <row r="182" spans="1:6" ht="26.25" customHeight="1" x14ac:dyDescent="0.2">
      <c r="A182" s="150" t="s">
        <v>783</v>
      </c>
      <c r="B182" s="113" t="s">
        <v>29</v>
      </c>
      <c r="C182" s="98" t="s">
        <v>787</v>
      </c>
      <c r="D182" s="111" t="s">
        <v>39</v>
      </c>
      <c r="E182" s="141">
        <v>143871.57999999999</v>
      </c>
      <c r="F182" s="111" t="s">
        <v>39</v>
      </c>
    </row>
    <row r="183" spans="1:6" ht="15" customHeight="1" x14ac:dyDescent="0.2">
      <c r="A183" s="67" t="s">
        <v>726</v>
      </c>
      <c r="B183" s="110" t="s">
        <v>29</v>
      </c>
      <c r="C183" s="25" t="s">
        <v>725</v>
      </c>
      <c r="D183" s="111" t="s">
        <v>39</v>
      </c>
      <c r="E183" s="141">
        <f>E184+E185</f>
        <v>25071898.260000002</v>
      </c>
      <c r="F183" s="111" t="s">
        <v>39</v>
      </c>
    </row>
    <row r="184" spans="1:6" ht="17.25" customHeight="1" x14ac:dyDescent="0.2">
      <c r="A184" s="67" t="s">
        <v>671</v>
      </c>
      <c r="B184" s="110" t="s">
        <v>29</v>
      </c>
      <c r="C184" s="26" t="s">
        <v>786</v>
      </c>
      <c r="D184" s="111" t="s">
        <v>39</v>
      </c>
      <c r="E184" s="141">
        <v>23830498.260000002</v>
      </c>
      <c r="F184" s="111" t="s">
        <v>39</v>
      </c>
    </row>
    <row r="185" spans="1:6" ht="17.25" customHeight="1" x14ac:dyDescent="0.2">
      <c r="A185" s="151" t="s">
        <v>671</v>
      </c>
      <c r="B185" s="110" t="s">
        <v>29</v>
      </c>
      <c r="C185" s="98" t="s">
        <v>785</v>
      </c>
      <c r="D185" s="111" t="s">
        <v>39</v>
      </c>
      <c r="E185" s="141">
        <v>1241400</v>
      </c>
      <c r="F185" s="111" t="s">
        <v>39</v>
      </c>
    </row>
    <row r="186" spans="1:6" ht="25.9" customHeight="1" x14ac:dyDescent="0.2">
      <c r="A186" s="67" t="s">
        <v>116</v>
      </c>
      <c r="B186" s="110" t="s">
        <v>29</v>
      </c>
      <c r="C186" s="44" t="s">
        <v>117</v>
      </c>
      <c r="D186" s="111" t="s">
        <v>39</v>
      </c>
      <c r="E186" s="111">
        <f>E187+E190+E192+E194</f>
        <v>115477467.11</v>
      </c>
      <c r="F186" s="111" t="s">
        <v>39</v>
      </c>
    </row>
    <row r="187" spans="1:6" ht="25.9" customHeight="1" x14ac:dyDescent="0.2">
      <c r="A187" s="67" t="s">
        <v>757</v>
      </c>
      <c r="B187" s="110" t="s">
        <v>29</v>
      </c>
      <c r="C187" s="26" t="s">
        <v>756</v>
      </c>
      <c r="D187" s="114" t="s">
        <v>39</v>
      </c>
      <c r="E187" s="111">
        <f>E188+E189</f>
        <v>1031715.41</v>
      </c>
      <c r="F187" s="111" t="s">
        <v>39</v>
      </c>
    </row>
    <row r="188" spans="1:6" ht="25.15" customHeight="1" x14ac:dyDescent="0.2">
      <c r="A188" s="67" t="s">
        <v>587</v>
      </c>
      <c r="B188" s="110" t="s">
        <v>29</v>
      </c>
      <c r="C188" s="26" t="s">
        <v>560</v>
      </c>
      <c r="D188" s="114" t="s">
        <v>39</v>
      </c>
      <c r="E188" s="141">
        <v>738795.41</v>
      </c>
      <c r="F188" s="111" t="s">
        <v>39</v>
      </c>
    </row>
    <row r="189" spans="1:6" ht="26.45" customHeight="1" x14ac:dyDescent="0.2">
      <c r="A189" s="99" t="s">
        <v>587</v>
      </c>
      <c r="B189" s="116" t="s">
        <v>29</v>
      </c>
      <c r="C189" s="100" t="s">
        <v>561</v>
      </c>
      <c r="D189" s="111" t="s">
        <v>39</v>
      </c>
      <c r="E189" s="141">
        <v>292920</v>
      </c>
      <c r="F189" s="111" t="s">
        <v>39</v>
      </c>
    </row>
    <row r="190" spans="1:6" ht="49.5" customHeight="1" x14ac:dyDescent="0.2">
      <c r="A190" s="99" t="s">
        <v>896</v>
      </c>
      <c r="B190" s="116" t="s">
        <v>29</v>
      </c>
      <c r="C190" s="98" t="s">
        <v>897</v>
      </c>
      <c r="D190" s="117" t="s">
        <v>39</v>
      </c>
      <c r="E190" s="141">
        <f>E191</f>
        <v>330000</v>
      </c>
      <c r="F190" s="111" t="s">
        <v>39</v>
      </c>
    </row>
    <row r="191" spans="1:6" ht="63" customHeight="1" x14ac:dyDescent="0.2">
      <c r="A191" s="140" t="s">
        <v>789</v>
      </c>
      <c r="B191" s="98" t="s">
        <v>29</v>
      </c>
      <c r="C191" s="98" t="s">
        <v>790</v>
      </c>
      <c r="D191" s="117" t="s">
        <v>39</v>
      </c>
      <c r="E191" s="141">
        <v>330000</v>
      </c>
      <c r="F191" s="111" t="s">
        <v>39</v>
      </c>
    </row>
    <row r="192" spans="1:6" ht="36.75" customHeight="1" x14ac:dyDescent="0.2">
      <c r="A192" s="152" t="s">
        <v>898</v>
      </c>
      <c r="B192" s="153" t="s">
        <v>29</v>
      </c>
      <c r="C192" s="102" t="s">
        <v>899</v>
      </c>
      <c r="D192" s="117" t="s">
        <v>39</v>
      </c>
      <c r="E192" s="141">
        <f>E193</f>
        <v>416951.7</v>
      </c>
      <c r="F192" s="111" t="s">
        <v>39</v>
      </c>
    </row>
    <row r="193" spans="1:6" ht="36" customHeight="1" x14ac:dyDescent="0.2">
      <c r="A193" s="101" t="s">
        <v>609</v>
      </c>
      <c r="B193" s="118" t="s">
        <v>29</v>
      </c>
      <c r="C193" s="102" t="s">
        <v>608</v>
      </c>
      <c r="D193" s="111" t="s">
        <v>39</v>
      </c>
      <c r="E193" s="111">
        <v>416951.7</v>
      </c>
      <c r="F193" s="111" t="s">
        <v>39</v>
      </c>
    </row>
    <row r="194" spans="1:6" ht="18" customHeight="1" x14ac:dyDescent="0.2">
      <c r="A194" s="67" t="s">
        <v>670</v>
      </c>
      <c r="B194" s="110" t="s">
        <v>29</v>
      </c>
      <c r="C194" s="66" t="s">
        <v>662</v>
      </c>
      <c r="D194" s="111" t="s">
        <v>39</v>
      </c>
      <c r="E194" s="111">
        <f>E195</f>
        <v>113698800</v>
      </c>
      <c r="F194" s="111" t="s">
        <v>39</v>
      </c>
    </row>
    <row r="195" spans="1:6" ht="16.5" customHeight="1" x14ac:dyDescent="0.2">
      <c r="A195" s="67" t="s">
        <v>118</v>
      </c>
      <c r="B195" s="110" t="s">
        <v>29</v>
      </c>
      <c r="C195" s="44" t="s">
        <v>119</v>
      </c>
      <c r="D195" s="111" t="s">
        <v>39</v>
      </c>
      <c r="E195" s="141">
        <v>113698800</v>
      </c>
      <c r="F195" s="111" t="s">
        <v>39</v>
      </c>
    </row>
    <row r="196" spans="1:6" ht="18.600000000000001" customHeight="1" x14ac:dyDescent="0.2">
      <c r="A196" s="67" t="s">
        <v>669</v>
      </c>
      <c r="B196" s="110" t="s">
        <v>29</v>
      </c>
      <c r="C196" s="44" t="s">
        <v>661</v>
      </c>
      <c r="D196" s="111" t="s">
        <v>39</v>
      </c>
      <c r="E196" s="141">
        <f>E197+E199</f>
        <v>7876000</v>
      </c>
      <c r="F196" s="111" t="s">
        <v>39</v>
      </c>
    </row>
    <row r="197" spans="1:6" ht="48.75" customHeight="1" x14ac:dyDescent="0.2">
      <c r="A197" s="67" t="s">
        <v>668</v>
      </c>
      <c r="B197" s="110" t="s">
        <v>29</v>
      </c>
      <c r="C197" s="44" t="s">
        <v>660</v>
      </c>
      <c r="D197" s="111" t="s">
        <v>39</v>
      </c>
      <c r="E197" s="141">
        <f>E198</f>
        <v>7476300</v>
      </c>
      <c r="F197" s="111" t="s">
        <v>39</v>
      </c>
    </row>
    <row r="198" spans="1:6" ht="51.75" customHeight="1" x14ac:dyDescent="0.2">
      <c r="A198" s="67" t="s">
        <v>667</v>
      </c>
      <c r="B198" s="110" t="s">
        <v>29</v>
      </c>
      <c r="C198" s="44" t="s">
        <v>659</v>
      </c>
      <c r="D198" s="111" t="s">
        <v>39</v>
      </c>
      <c r="E198" s="141">
        <v>7476300</v>
      </c>
      <c r="F198" s="111" t="s">
        <v>39</v>
      </c>
    </row>
    <row r="199" spans="1:6" ht="18.75" customHeight="1" x14ac:dyDescent="0.2">
      <c r="A199" s="67" t="s">
        <v>901</v>
      </c>
      <c r="B199" s="110" t="s">
        <v>29</v>
      </c>
      <c r="C199" s="44" t="s">
        <v>900</v>
      </c>
      <c r="D199" s="111" t="s">
        <v>39</v>
      </c>
      <c r="E199" s="141">
        <f>E200</f>
        <v>399700</v>
      </c>
      <c r="F199" s="111" t="s">
        <v>39</v>
      </c>
    </row>
    <row r="200" spans="1:6" ht="31.5" customHeight="1" x14ac:dyDescent="0.2">
      <c r="A200" s="67" t="s">
        <v>813</v>
      </c>
      <c r="B200" s="110" t="s">
        <v>29</v>
      </c>
      <c r="C200" s="44" t="s">
        <v>857</v>
      </c>
      <c r="D200" s="111" t="s">
        <v>39</v>
      </c>
      <c r="E200" s="141">
        <v>399700</v>
      </c>
      <c r="F200" s="111" t="s">
        <v>39</v>
      </c>
    </row>
    <row r="201" spans="1:6" ht="17.25" customHeight="1" x14ac:dyDescent="0.2">
      <c r="A201" s="68" t="s">
        <v>904</v>
      </c>
      <c r="B201" s="113" t="s">
        <v>29</v>
      </c>
      <c r="C201" s="63" t="s">
        <v>905</v>
      </c>
      <c r="D201" s="111" t="s">
        <v>39</v>
      </c>
      <c r="E201" s="154">
        <f>E202</f>
        <v>209100</v>
      </c>
      <c r="F201" s="111" t="s">
        <v>39</v>
      </c>
    </row>
    <row r="202" spans="1:6" ht="17.25" customHeight="1" x14ac:dyDescent="0.2">
      <c r="A202" s="67" t="s">
        <v>812</v>
      </c>
      <c r="B202" s="110" t="s">
        <v>29</v>
      </c>
      <c r="C202" s="44" t="s">
        <v>902</v>
      </c>
      <c r="D202" s="111"/>
      <c r="E202" s="141">
        <f>E203+E204</f>
        <v>209100</v>
      </c>
      <c r="F202" s="111"/>
    </row>
    <row r="203" spans="1:6" ht="34.5" customHeight="1" x14ac:dyDescent="0.2">
      <c r="A203" s="67" t="s">
        <v>811</v>
      </c>
      <c r="B203" s="110" t="s">
        <v>29</v>
      </c>
      <c r="C203" s="44" t="s">
        <v>809</v>
      </c>
      <c r="D203" s="111" t="s">
        <v>39</v>
      </c>
      <c r="E203" s="141">
        <v>129100</v>
      </c>
      <c r="F203" s="111" t="s">
        <v>39</v>
      </c>
    </row>
    <row r="204" spans="1:6" ht="18.75" customHeight="1" x14ac:dyDescent="0.2">
      <c r="A204" s="67" t="s">
        <v>812</v>
      </c>
      <c r="B204" s="110" t="s">
        <v>29</v>
      </c>
      <c r="C204" s="44" t="s">
        <v>810</v>
      </c>
      <c r="D204" s="111" t="s">
        <v>39</v>
      </c>
      <c r="E204" s="141">
        <v>80000</v>
      </c>
      <c r="F204" s="111" t="s">
        <v>39</v>
      </c>
    </row>
    <row r="205" spans="1:6" ht="57.6" customHeight="1" x14ac:dyDescent="0.2">
      <c r="A205" s="68" t="s">
        <v>674</v>
      </c>
      <c r="B205" s="113" t="s">
        <v>29</v>
      </c>
      <c r="C205" s="63" t="s">
        <v>906</v>
      </c>
      <c r="D205" s="111" t="s">
        <v>39</v>
      </c>
      <c r="E205" s="114">
        <f>E209+E208</f>
        <v>9599.26</v>
      </c>
      <c r="F205" s="111" t="s">
        <v>39</v>
      </c>
    </row>
    <row r="206" spans="1:6" ht="23.45" customHeight="1" x14ac:dyDescent="0.2">
      <c r="A206" s="67" t="s">
        <v>678</v>
      </c>
      <c r="B206" s="110" t="s">
        <v>29</v>
      </c>
      <c r="C206" s="44" t="s">
        <v>676</v>
      </c>
      <c r="D206" s="111" t="s">
        <v>39</v>
      </c>
      <c r="E206" s="111">
        <f>E207</f>
        <v>9599.26</v>
      </c>
      <c r="F206" s="111" t="s">
        <v>39</v>
      </c>
    </row>
    <row r="207" spans="1:6" ht="27" customHeight="1" x14ac:dyDescent="0.2">
      <c r="A207" s="67" t="s">
        <v>679</v>
      </c>
      <c r="B207" s="110" t="s">
        <v>29</v>
      </c>
      <c r="C207" s="44" t="s">
        <v>677</v>
      </c>
      <c r="D207" s="111" t="s">
        <v>39</v>
      </c>
      <c r="E207" s="111">
        <f>E208+E209</f>
        <v>9599.26</v>
      </c>
      <c r="F207" s="111" t="s">
        <v>39</v>
      </c>
    </row>
    <row r="208" spans="1:6" ht="29.25" customHeight="1" x14ac:dyDescent="0.2">
      <c r="A208" s="67" t="s">
        <v>679</v>
      </c>
      <c r="B208" s="110" t="s">
        <v>29</v>
      </c>
      <c r="C208" s="26" t="s">
        <v>682</v>
      </c>
      <c r="D208" s="111" t="s">
        <v>39</v>
      </c>
      <c r="E208" s="111">
        <v>4017.85</v>
      </c>
      <c r="F208" s="111" t="s">
        <v>39</v>
      </c>
    </row>
    <row r="209" spans="1:6" ht="29.45" customHeight="1" x14ac:dyDescent="0.2">
      <c r="A209" s="67" t="s">
        <v>679</v>
      </c>
      <c r="B209" s="110" t="s">
        <v>29</v>
      </c>
      <c r="C209" s="26" t="s">
        <v>675</v>
      </c>
      <c r="D209" s="111" t="s">
        <v>39</v>
      </c>
      <c r="E209" s="111">
        <v>5581.41</v>
      </c>
      <c r="F209" s="111" t="s">
        <v>39</v>
      </c>
    </row>
    <row r="210" spans="1:6" ht="12.75" customHeight="1" x14ac:dyDescent="0.2">
      <c r="A210" s="21"/>
      <c r="B210" s="104"/>
      <c r="C210" s="30"/>
      <c r="D210" s="35"/>
      <c r="E210" s="39"/>
      <c r="F210" s="24"/>
    </row>
    <row r="211" spans="1:6" ht="12.75" customHeight="1" x14ac:dyDescent="0.2">
      <c r="D211" s="39"/>
    </row>
  </sheetData>
  <mergeCells count="11">
    <mergeCell ref="A10:D10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:F24 F26 F29 F42 F44 F46:F47 F49:F50 F58 F64 F66 F68 F70 F73 F76 F79 F81 F85 F87 F89 F91 F93 F97 F108 F110:F111 F113:F114 F116:F121 F156:F158 F165 F123:F124 F52:F53 F83 F34:F36 F99:F102 F38:F40 F128">
    <cfRule type="cellIs" priority="18" stopIfTrue="1" operator="equal">
      <formula>0</formula>
    </cfRule>
  </conditionalFormatting>
  <conditionalFormatting sqref="F51">
    <cfRule type="cellIs" priority="17" stopIfTrue="1" operator="equal">
      <formula>0</formula>
    </cfRule>
  </conditionalFormatting>
  <conditionalFormatting sqref="F54:F55">
    <cfRule type="cellIs" priority="13" stopIfTrue="1" operator="equal">
      <formula>0</formula>
    </cfRule>
  </conditionalFormatting>
  <conditionalFormatting sqref="F82">
    <cfRule type="cellIs" priority="9" stopIfTrue="1" operator="equal">
      <formula>0</formula>
    </cfRule>
  </conditionalFormatting>
  <conditionalFormatting sqref="F125:F127">
    <cfRule type="cellIs" priority="8" stopIfTrue="1" operator="equal">
      <formula>0</formula>
    </cfRule>
  </conditionalFormatting>
  <conditionalFormatting sqref="F159">
    <cfRule type="cellIs" priority="7" stopIfTrue="1" operator="equal">
      <formula>0</formula>
    </cfRule>
  </conditionalFormatting>
  <conditionalFormatting sqref="F168">
    <cfRule type="cellIs" priority="5" stopIfTrue="1" operator="equal">
      <formula>0</formula>
    </cfRule>
  </conditionalFormatting>
  <conditionalFormatting sqref="F167">
    <cfRule type="cellIs" priority="3" stopIfTrue="1" operator="equal">
      <formula>0</formula>
    </cfRule>
  </conditionalFormatting>
  <conditionalFormatting sqref="F37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0"/>
  <sheetViews>
    <sheetView showGridLines="0" view="pageBreakPreview" zoomScale="150" zoomScaleNormal="140" zoomScaleSheetLayoutView="150" workbookViewId="0">
      <selection activeCell="C14" sqref="C14"/>
    </sheetView>
  </sheetViews>
  <sheetFormatPr defaultColWidth="9.140625" defaultRowHeight="12.75" customHeight="1" x14ac:dyDescent="0.2"/>
  <cols>
    <col min="1" max="1" width="31.7109375" style="92" customWidth="1"/>
    <col min="2" max="2" width="4.28515625" style="93" customWidth="1"/>
    <col min="3" max="3" width="21.28515625" style="93" customWidth="1"/>
    <col min="4" max="4" width="18.140625" style="95" customWidth="1"/>
    <col min="5" max="5" width="15.42578125" style="95" customWidth="1"/>
    <col min="6" max="6" width="16.28515625" style="95" customWidth="1"/>
    <col min="7" max="7" width="14.42578125" style="78" customWidth="1"/>
    <col min="8" max="8" width="15.5703125" style="78" customWidth="1"/>
    <col min="9" max="16384" width="9.140625" style="78"/>
  </cols>
  <sheetData>
    <row r="2" spans="1:8" ht="15" customHeight="1" x14ac:dyDescent="0.25">
      <c r="A2" s="165" t="s">
        <v>120</v>
      </c>
      <c r="B2" s="165"/>
      <c r="C2" s="165"/>
      <c r="D2" s="165"/>
      <c r="E2" s="76"/>
      <c r="F2" s="77" t="s">
        <v>121</v>
      </c>
    </row>
    <row r="3" spans="1:8" ht="13.5" customHeight="1" x14ac:dyDescent="0.2">
      <c r="A3" s="79"/>
      <c r="B3" s="80"/>
      <c r="C3" s="81"/>
      <c r="D3" s="77"/>
      <c r="E3" s="77"/>
      <c r="F3" s="77"/>
    </row>
    <row r="4" spans="1:8" ht="10.15" customHeight="1" x14ac:dyDescent="0.2">
      <c r="A4" s="166" t="s">
        <v>19</v>
      </c>
      <c r="B4" s="167" t="s">
        <v>20</v>
      </c>
      <c r="C4" s="167" t="s">
        <v>122</v>
      </c>
      <c r="D4" s="164" t="s">
        <v>22</v>
      </c>
      <c r="E4" s="168" t="s">
        <v>23</v>
      </c>
      <c r="F4" s="164" t="s">
        <v>24</v>
      </c>
    </row>
    <row r="5" spans="1:8" ht="5.45" customHeight="1" x14ac:dyDescent="0.2">
      <c r="A5" s="166"/>
      <c r="B5" s="167"/>
      <c r="C5" s="167"/>
      <c r="D5" s="164"/>
      <c r="E5" s="168"/>
      <c r="F5" s="164"/>
    </row>
    <row r="6" spans="1:8" ht="9.6" customHeight="1" x14ac:dyDescent="0.2">
      <c r="A6" s="166"/>
      <c r="B6" s="167"/>
      <c r="C6" s="167"/>
      <c r="D6" s="164"/>
      <c r="E6" s="168"/>
      <c r="F6" s="164"/>
    </row>
    <row r="7" spans="1:8" ht="6" customHeight="1" x14ac:dyDescent="0.2">
      <c r="A7" s="166"/>
      <c r="B7" s="167"/>
      <c r="C7" s="167"/>
      <c r="D7" s="164"/>
      <c r="E7" s="168"/>
      <c r="F7" s="164"/>
    </row>
    <row r="8" spans="1:8" ht="6.6" customHeight="1" x14ac:dyDescent="0.2">
      <c r="A8" s="166"/>
      <c r="B8" s="167"/>
      <c r="C8" s="167"/>
      <c r="D8" s="164"/>
      <c r="E8" s="168"/>
      <c r="F8" s="164"/>
    </row>
    <row r="9" spans="1:8" ht="10.9" customHeight="1" x14ac:dyDescent="0.2">
      <c r="A9" s="166"/>
      <c r="B9" s="167"/>
      <c r="C9" s="167"/>
      <c r="D9" s="164"/>
      <c r="E9" s="168"/>
      <c r="F9" s="164"/>
    </row>
    <row r="10" spans="1:8" ht="13.5" customHeight="1" x14ac:dyDescent="0.2">
      <c r="A10" s="106">
        <v>1</v>
      </c>
      <c r="B10" s="82">
        <v>2</v>
      </c>
      <c r="C10" s="82">
        <v>3</v>
      </c>
      <c r="D10" s="107" t="s">
        <v>25</v>
      </c>
      <c r="E10" s="107" t="s">
        <v>26</v>
      </c>
      <c r="F10" s="107" t="s">
        <v>27</v>
      </c>
    </row>
    <row r="11" spans="1:8" x14ac:dyDescent="0.2">
      <c r="A11" s="83" t="s">
        <v>123</v>
      </c>
      <c r="B11" s="84" t="s">
        <v>124</v>
      </c>
      <c r="C11" s="85" t="s">
        <v>125</v>
      </c>
      <c r="D11" s="129">
        <f>D13+D103+D132+D164+D198+D252+D291+D349+D327</f>
        <v>718647025.93000007</v>
      </c>
      <c r="E11" s="129">
        <f>E13+E103+E132+E164+E198+E252+E291+E349+E327</f>
        <v>280848110.44999999</v>
      </c>
      <c r="F11" s="129">
        <f>D11-E11</f>
        <v>437798915.48000008</v>
      </c>
    </row>
    <row r="12" spans="1:8" x14ac:dyDescent="0.2">
      <c r="A12" s="86" t="s">
        <v>31</v>
      </c>
      <c r="B12" s="82"/>
      <c r="C12" s="82"/>
      <c r="D12" s="82"/>
      <c r="E12" s="82"/>
      <c r="F12" s="82"/>
    </row>
    <row r="13" spans="1:8" ht="15.6" customHeight="1" x14ac:dyDescent="0.2">
      <c r="A13" s="83" t="s">
        <v>126</v>
      </c>
      <c r="B13" s="84" t="s">
        <v>124</v>
      </c>
      <c r="C13" s="85" t="s">
        <v>127</v>
      </c>
      <c r="D13" s="129">
        <f>D14+D23+D30+D28</f>
        <v>114652802.58999999</v>
      </c>
      <c r="E13" s="129">
        <f t="shared" ref="E13:F13" si="0">E14+E23+E30+E28</f>
        <v>41337820.160000004</v>
      </c>
      <c r="F13" s="129">
        <f t="shared" si="0"/>
        <v>73314982.429999992</v>
      </c>
    </row>
    <row r="14" spans="1:8" ht="69.75" customHeight="1" x14ac:dyDescent="0.2">
      <c r="A14" s="87" t="s">
        <v>128</v>
      </c>
      <c r="B14" s="105" t="s">
        <v>124</v>
      </c>
      <c r="C14" s="107" t="s">
        <v>129</v>
      </c>
      <c r="D14" s="88">
        <f>D15+FIO</f>
        <v>97073512.319999993</v>
      </c>
      <c r="E14" s="88">
        <f>E15+E19</f>
        <v>36576049.780000001</v>
      </c>
      <c r="F14" s="88">
        <f t="shared" ref="F14:F79" si="1">D14-E14</f>
        <v>60497462.539999992</v>
      </c>
      <c r="G14" s="89"/>
      <c r="H14" s="89"/>
    </row>
    <row r="15" spans="1:8" ht="24.6" customHeight="1" x14ac:dyDescent="0.2">
      <c r="A15" s="87" t="s">
        <v>130</v>
      </c>
      <c r="B15" s="105" t="s">
        <v>124</v>
      </c>
      <c r="C15" s="107" t="s">
        <v>131</v>
      </c>
      <c r="D15" s="88">
        <f>D16+D17+D18</f>
        <v>17893048.280000001</v>
      </c>
      <c r="E15" s="88">
        <f t="shared" ref="E15" si="2">E16+E17+E18</f>
        <v>6862440.6699999999</v>
      </c>
      <c r="F15" s="88">
        <f t="shared" si="1"/>
        <v>11030607.610000001</v>
      </c>
    </row>
    <row r="16" spans="1:8" ht="21" customHeight="1" x14ac:dyDescent="0.2">
      <c r="A16" s="87" t="s">
        <v>132</v>
      </c>
      <c r="B16" s="105" t="s">
        <v>124</v>
      </c>
      <c r="C16" s="107" t="s">
        <v>133</v>
      </c>
      <c r="D16" s="88">
        <f>D89</f>
        <v>13784069.66</v>
      </c>
      <c r="E16" s="88">
        <f>E89</f>
        <v>5263440.8</v>
      </c>
      <c r="F16" s="88">
        <f t="shared" si="1"/>
        <v>8520628.8599999994</v>
      </c>
    </row>
    <row r="17" spans="1:6" ht="24" customHeight="1" x14ac:dyDescent="0.2">
      <c r="A17" s="87" t="s">
        <v>134</v>
      </c>
      <c r="B17" s="105" t="s">
        <v>124</v>
      </c>
      <c r="C17" s="107" t="s">
        <v>135</v>
      </c>
      <c r="D17" s="88">
        <f>D90</f>
        <v>147000</v>
      </c>
      <c r="E17" s="88">
        <f t="shared" ref="E17:E18" si="3">E90</f>
        <v>23622.58</v>
      </c>
      <c r="F17" s="88">
        <f t="shared" si="1"/>
        <v>123377.42</v>
      </c>
    </row>
    <row r="18" spans="1:6" ht="47.25" customHeight="1" x14ac:dyDescent="0.2">
      <c r="A18" s="87" t="s">
        <v>136</v>
      </c>
      <c r="B18" s="105" t="s">
        <v>124</v>
      </c>
      <c r="C18" s="107" t="s">
        <v>137</v>
      </c>
      <c r="D18" s="88">
        <f>D91</f>
        <v>3961978.62</v>
      </c>
      <c r="E18" s="88">
        <f t="shared" si="3"/>
        <v>1575377.29</v>
      </c>
      <c r="F18" s="88">
        <f t="shared" si="1"/>
        <v>2386601.33</v>
      </c>
    </row>
    <row r="19" spans="1:6" ht="28.5" customHeight="1" x14ac:dyDescent="0.2">
      <c r="A19" s="87" t="s">
        <v>138</v>
      </c>
      <c r="B19" s="105" t="s">
        <v>124</v>
      </c>
      <c r="C19" s="107" t="s">
        <v>139</v>
      </c>
      <c r="D19" s="88">
        <f>D20+D21+D22</f>
        <v>79180464.039999992</v>
      </c>
      <c r="E19" s="88">
        <f>E20+E21+E22</f>
        <v>29713609.109999999</v>
      </c>
      <c r="F19" s="88">
        <f t="shared" si="1"/>
        <v>49466854.929999992</v>
      </c>
    </row>
    <row r="20" spans="1:6" ht="27.75" customHeight="1" x14ac:dyDescent="0.2">
      <c r="A20" s="87" t="s">
        <v>140</v>
      </c>
      <c r="B20" s="105" t="s">
        <v>124</v>
      </c>
      <c r="C20" s="107" t="s">
        <v>141</v>
      </c>
      <c r="D20" s="88">
        <f>D41+D54+D72</f>
        <v>61111542.919999994</v>
      </c>
      <c r="E20" s="88">
        <f>E41+E54+E72</f>
        <v>22662687.420000002</v>
      </c>
      <c r="F20" s="88">
        <f t="shared" si="1"/>
        <v>38448855.499999993</v>
      </c>
    </row>
    <row r="21" spans="1:6" ht="39.75" customHeight="1" x14ac:dyDescent="0.2">
      <c r="A21" s="87" t="s">
        <v>142</v>
      </c>
      <c r="B21" s="105" t="s">
        <v>124</v>
      </c>
      <c r="C21" s="107" t="s">
        <v>143</v>
      </c>
      <c r="D21" s="88">
        <f>D42+D47+D55+D73</f>
        <v>266120</v>
      </c>
      <c r="E21" s="88">
        <f>E42+E47+E55+E73</f>
        <v>109927.43</v>
      </c>
      <c r="F21" s="88">
        <f t="shared" si="1"/>
        <v>156192.57</v>
      </c>
    </row>
    <row r="22" spans="1:6" ht="53.25" customHeight="1" x14ac:dyDescent="0.2">
      <c r="A22" s="87" t="s">
        <v>144</v>
      </c>
      <c r="B22" s="105" t="s">
        <v>124</v>
      </c>
      <c r="C22" s="107" t="s">
        <v>145</v>
      </c>
      <c r="D22" s="88">
        <f>D43+D56+D74</f>
        <v>17802801.120000001</v>
      </c>
      <c r="E22" s="88">
        <f>E43+E56+E74</f>
        <v>6940994.2599999998</v>
      </c>
      <c r="F22" s="88">
        <f t="shared" si="1"/>
        <v>10861806.860000001</v>
      </c>
    </row>
    <row r="23" spans="1:6" ht="26.45" customHeight="1" x14ac:dyDescent="0.2">
      <c r="A23" s="87" t="s">
        <v>146</v>
      </c>
      <c r="B23" s="105" t="s">
        <v>124</v>
      </c>
      <c r="C23" s="107" t="s">
        <v>147</v>
      </c>
      <c r="D23" s="88">
        <f>D24</f>
        <v>15735481.77</v>
      </c>
      <c r="E23" s="88">
        <f>E24</f>
        <v>4237261.0999999996</v>
      </c>
      <c r="F23" s="88">
        <f t="shared" si="1"/>
        <v>11498220.67</v>
      </c>
    </row>
    <row r="24" spans="1:6" ht="39.75" customHeight="1" x14ac:dyDescent="0.2">
      <c r="A24" s="87" t="s">
        <v>148</v>
      </c>
      <c r="B24" s="105" t="s">
        <v>124</v>
      </c>
      <c r="C24" s="107" t="s">
        <v>149</v>
      </c>
      <c r="D24" s="88">
        <f>D25+D26+D27</f>
        <v>15735481.77</v>
      </c>
      <c r="E24" s="88">
        <f>E25+E26+E27</f>
        <v>4237261.0999999996</v>
      </c>
      <c r="F24" s="88">
        <f t="shared" si="1"/>
        <v>11498220.67</v>
      </c>
    </row>
    <row r="25" spans="1:6" ht="35.25" customHeight="1" x14ac:dyDescent="0.2">
      <c r="A25" s="87" t="s">
        <v>150</v>
      </c>
      <c r="B25" s="105" t="s">
        <v>124</v>
      </c>
      <c r="C25" s="107" t="s">
        <v>151</v>
      </c>
      <c r="D25" s="88">
        <f>D59+D77+D94</f>
        <v>3089838.39</v>
      </c>
      <c r="E25" s="88">
        <f>E59+E77+E94</f>
        <v>650397.46</v>
      </c>
      <c r="F25" s="88">
        <f t="shared" si="1"/>
        <v>2439440.9300000002</v>
      </c>
    </row>
    <row r="26" spans="1:6" ht="17.25" customHeight="1" x14ac:dyDescent="0.2">
      <c r="A26" s="87" t="s">
        <v>152</v>
      </c>
      <c r="B26" s="105" t="s">
        <v>124</v>
      </c>
      <c r="C26" s="107" t="s">
        <v>153</v>
      </c>
      <c r="D26" s="88">
        <f>D50+D60+D78+D95</f>
        <v>8128492.4199999999</v>
      </c>
      <c r="E26" s="88">
        <f>E50+E60+E78+E95</f>
        <v>2306871.21</v>
      </c>
      <c r="F26" s="88">
        <f t="shared" si="1"/>
        <v>5821621.21</v>
      </c>
    </row>
    <row r="27" spans="1:6" ht="20.25" customHeight="1" x14ac:dyDescent="0.2">
      <c r="A27" s="87" t="s">
        <v>657</v>
      </c>
      <c r="B27" s="105" t="s">
        <v>124</v>
      </c>
      <c r="C27" s="107" t="s">
        <v>654</v>
      </c>
      <c r="D27" s="88">
        <f>D61</f>
        <v>4517150.96</v>
      </c>
      <c r="E27" s="88">
        <f t="shared" ref="E27:F27" si="4">E61</f>
        <v>1279992.43</v>
      </c>
      <c r="F27" s="88">
        <f t="shared" si="4"/>
        <v>3237158.5300000003</v>
      </c>
    </row>
    <row r="28" spans="1:6" ht="24" customHeight="1" x14ac:dyDescent="0.2">
      <c r="A28" s="87" t="s">
        <v>397</v>
      </c>
      <c r="B28" s="105" t="s">
        <v>124</v>
      </c>
      <c r="C28" s="107" t="s">
        <v>559</v>
      </c>
      <c r="D28" s="88">
        <f>D29</f>
        <v>3450</v>
      </c>
      <c r="E28" s="88">
        <f t="shared" ref="E28:F28" si="5">E29</f>
        <v>3450</v>
      </c>
      <c r="F28" s="88">
        <f t="shared" si="5"/>
        <v>0</v>
      </c>
    </row>
    <row r="29" spans="1:6" ht="13.5" customHeight="1" x14ac:dyDescent="0.2">
      <c r="A29" s="87" t="s">
        <v>409</v>
      </c>
      <c r="B29" s="105" t="s">
        <v>124</v>
      </c>
      <c r="C29" s="107" t="s">
        <v>770</v>
      </c>
      <c r="D29" s="88">
        <f>D97</f>
        <v>3450</v>
      </c>
      <c r="E29" s="88">
        <f t="shared" ref="E29:F29" si="6">E97</f>
        <v>3450</v>
      </c>
      <c r="F29" s="88">
        <f t="shared" si="6"/>
        <v>0</v>
      </c>
    </row>
    <row r="30" spans="1:6" ht="17.45" customHeight="1" x14ac:dyDescent="0.2">
      <c r="A30" s="87" t="s">
        <v>154</v>
      </c>
      <c r="B30" s="105" t="s">
        <v>124</v>
      </c>
      <c r="C30" s="107" t="s">
        <v>155</v>
      </c>
      <c r="D30" s="88">
        <f>D31+D33+D37</f>
        <v>1840358.5</v>
      </c>
      <c r="E30" s="88">
        <f>E31+E33</f>
        <v>521059.28</v>
      </c>
      <c r="F30" s="88">
        <f t="shared" si="1"/>
        <v>1319299.22</v>
      </c>
    </row>
    <row r="31" spans="1:6" ht="16.899999999999999" customHeight="1" x14ac:dyDescent="0.2">
      <c r="A31" s="87" t="s">
        <v>156</v>
      </c>
      <c r="B31" s="105" t="s">
        <v>124</v>
      </c>
      <c r="C31" s="107" t="s">
        <v>157</v>
      </c>
      <c r="D31" s="88">
        <f>D32</f>
        <v>281458.67</v>
      </c>
      <c r="E31" s="88">
        <f t="shared" ref="E31" si="7">E32</f>
        <v>109466.53</v>
      </c>
      <c r="F31" s="88">
        <f t="shared" si="1"/>
        <v>171992.13999999998</v>
      </c>
    </row>
    <row r="32" spans="1:6" ht="42.75" customHeight="1" x14ac:dyDescent="0.2">
      <c r="A32" s="87" t="s">
        <v>158</v>
      </c>
      <c r="B32" s="105" t="s">
        <v>124</v>
      </c>
      <c r="C32" s="107" t="s">
        <v>159</v>
      </c>
      <c r="D32" s="88">
        <f>D64</f>
        <v>281458.67</v>
      </c>
      <c r="E32" s="88">
        <f>E64</f>
        <v>109466.53</v>
      </c>
      <c r="F32" s="88">
        <f t="shared" si="1"/>
        <v>171992.13999999998</v>
      </c>
    </row>
    <row r="33" spans="1:6" ht="20.25" customHeight="1" x14ac:dyDescent="0.2">
      <c r="A33" s="87" t="s">
        <v>160</v>
      </c>
      <c r="B33" s="105" t="s">
        <v>124</v>
      </c>
      <c r="C33" s="107" t="s">
        <v>161</v>
      </c>
      <c r="D33" s="88">
        <f>D65+D80+D99</f>
        <v>852343.83000000007</v>
      </c>
      <c r="E33" s="88">
        <f>E65+E80+E99</f>
        <v>411592.75</v>
      </c>
      <c r="F33" s="88">
        <f t="shared" si="1"/>
        <v>440751.08000000007</v>
      </c>
    </row>
    <row r="34" spans="1:6" ht="23.45" customHeight="1" x14ac:dyDescent="0.2">
      <c r="A34" s="87" t="s">
        <v>162</v>
      </c>
      <c r="B34" s="105" t="s">
        <v>124</v>
      </c>
      <c r="C34" s="107" t="s">
        <v>163</v>
      </c>
      <c r="D34" s="88">
        <f>D66+D100</f>
        <v>3804.56</v>
      </c>
      <c r="E34" s="88">
        <f>E66+E100</f>
        <v>1055.19</v>
      </c>
      <c r="F34" s="88">
        <f t="shared" si="1"/>
        <v>2749.37</v>
      </c>
    </row>
    <row r="35" spans="1:6" ht="15" customHeight="1" x14ac:dyDescent="0.2">
      <c r="A35" s="87" t="s">
        <v>164</v>
      </c>
      <c r="B35" s="105" t="s">
        <v>124</v>
      </c>
      <c r="C35" s="107" t="s">
        <v>165</v>
      </c>
      <c r="D35" s="88">
        <f>D67+D81+D101</f>
        <v>79435</v>
      </c>
      <c r="E35" s="88">
        <f>E67+E81+E101</f>
        <v>58270</v>
      </c>
      <c r="F35" s="88">
        <f t="shared" si="1"/>
        <v>21165</v>
      </c>
    </row>
    <row r="36" spans="1:6" ht="16.149999999999999" customHeight="1" x14ac:dyDescent="0.2">
      <c r="A36" s="87" t="s">
        <v>166</v>
      </c>
      <c r="B36" s="105" t="s">
        <v>124</v>
      </c>
      <c r="C36" s="107" t="s">
        <v>167</v>
      </c>
      <c r="D36" s="88">
        <f>D68+D82+D102</f>
        <v>769104.27</v>
      </c>
      <c r="E36" s="88">
        <f>E68+E82+E102</f>
        <v>352267.56</v>
      </c>
      <c r="F36" s="88">
        <f t="shared" si="1"/>
        <v>416836.71</v>
      </c>
    </row>
    <row r="37" spans="1:6" ht="15" customHeight="1" x14ac:dyDescent="0.2">
      <c r="A37" s="87" t="s">
        <v>168</v>
      </c>
      <c r="B37" s="105" t="s">
        <v>124</v>
      </c>
      <c r="C37" s="107" t="s">
        <v>169</v>
      </c>
      <c r="D37" s="88">
        <f>D85</f>
        <v>706556</v>
      </c>
      <c r="E37" s="88">
        <v>0</v>
      </c>
      <c r="F37" s="88">
        <f t="shared" si="1"/>
        <v>706556</v>
      </c>
    </row>
    <row r="38" spans="1:6" ht="54.75" customHeight="1" x14ac:dyDescent="0.2">
      <c r="A38" s="83" t="s">
        <v>170</v>
      </c>
      <c r="B38" s="84" t="s">
        <v>124</v>
      </c>
      <c r="C38" s="85" t="s">
        <v>535</v>
      </c>
      <c r="D38" s="129">
        <f>D39</f>
        <v>3368683.03</v>
      </c>
      <c r="E38" s="129">
        <f t="shared" ref="E38" si="8">E39</f>
        <v>1669757.92</v>
      </c>
      <c r="F38" s="129">
        <f t="shared" si="1"/>
        <v>1698925.1099999999</v>
      </c>
    </row>
    <row r="39" spans="1:6" ht="69.75" customHeight="1" x14ac:dyDescent="0.2">
      <c r="A39" s="87" t="s">
        <v>128</v>
      </c>
      <c r="B39" s="105" t="s">
        <v>124</v>
      </c>
      <c r="C39" s="107" t="s">
        <v>536</v>
      </c>
      <c r="D39" s="88">
        <f>D40</f>
        <v>3368683.03</v>
      </c>
      <c r="E39" s="88">
        <f>E40</f>
        <v>1669757.92</v>
      </c>
      <c r="F39" s="88">
        <f t="shared" si="1"/>
        <v>1698925.1099999999</v>
      </c>
    </row>
    <row r="40" spans="1:6" ht="26.45" customHeight="1" x14ac:dyDescent="0.2">
      <c r="A40" s="87" t="s">
        <v>138</v>
      </c>
      <c r="B40" s="105" t="s">
        <v>124</v>
      </c>
      <c r="C40" s="107" t="s">
        <v>537</v>
      </c>
      <c r="D40" s="88">
        <f>D41+D42+D43</f>
        <v>3368683.03</v>
      </c>
      <c r="E40" s="88">
        <f>E41+E43+E42</f>
        <v>1669757.92</v>
      </c>
      <c r="F40" s="88">
        <f t="shared" si="1"/>
        <v>1698925.1099999999</v>
      </c>
    </row>
    <row r="41" spans="1:6" ht="24" customHeight="1" x14ac:dyDescent="0.2">
      <c r="A41" s="87" t="s">
        <v>140</v>
      </c>
      <c r="B41" s="105" t="s">
        <v>124</v>
      </c>
      <c r="C41" s="107" t="s">
        <v>539</v>
      </c>
      <c r="D41" s="130">
        <v>2753617.76</v>
      </c>
      <c r="E41" s="130">
        <v>1296587.51</v>
      </c>
      <c r="F41" s="88">
        <f t="shared" si="1"/>
        <v>1457030.2499999998</v>
      </c>
    </row>
    <row r="42" spans="1:6" ht="34.15" customHeight="1" x14ac:dyDescent="0.2">
      <c r="A42" s="87" t="s">
        <v>142</v>
      </c>
      <c r="B42" s="105" t="s">
        <v>124</v>
      </c>
      <c r="C42" s="107" t="s">
        <v>538</v>
      </c>
      <c r="D42" s="88">
        <v>18000</v>
      </c>
      <c r="E42" s="88">
        <v>1100</v>
      </c>
      <c r="F42" s="88">
        <f t="shared" si="1"/>
        <v>16900</v>
      </c>
    </row>
    <row r="43" spans="1:6" ht="51" customHeight="1" x14ac:dyDescent="0.2">
      <c r="A43" s="87" t="s">
        <v>144</v>
      </c>
      <c r="B43" s="105" t="s">
        <v>124</v>
      </c>
      <c r="C43" s="107" t="s">
        <v>540</v>
      </c>
      <c r="D43" s="88">
        <v>597065.27</v>
      </c>
      <c r="E43" s="88">
        <v>372070.41</v>
      </c>
      <c r="F43" s="88">
        <f t="shared" si="1"/>
        <v>224994.86000000004</v>
      </c>
    </row>
    <row r="44" spans="1:6" ht="45.6" customHeight="1" x14ac:dyDescent="0.2">
      <c r="A44" s="83" t="s">
        <v>170</v>
      </c>
      <c r="B44" s="84" t="s">
        <v>124</v>
      </c>
      <c r="C44" s="85" t="s">
        <v>543</v>
      </c>
      <c r="D44" s="129">
        <f>D46+D48</f>
        <v>50000</v>
      </c>
      <c r="E44" s="129">
        <f>E46+E48</f>
        <v>0</v>
      </c>
      <c r="F44" s="129">
        <f t="shared" si="1"/>
        <v>50000</v>
      </c>
    </row>
    <row r="45" spans="1:6" ht="71.25" customHeight="1" x14ac:dyDescent="0.2">
      <c r="A45" s="87" t="s">
        <v>128</v>
      </c>
      <c r="B45" s="105" t="s">
        <v>124</v>
      </c>
      <c r="C45" s="107" t="s">
        <v>557</v>
      </c>
      <c r="D45" s="88">
        <f>D46</f>
        <v>5000</v>
      </c>
      <c r="E45" s="88">
        <v>0</v>
      </c>
      <c r="F45" s="88">
        <f t="shared" si="1"/>
        <v>5000</v>
      </c>
    </row>
    <row r="46" spans="1:6" ht="27" customHeight="1" x14ac:dyDescent="0.2">
      <c r="A46" s="87" t="s">
        <v>138</v>
      </c>
      <c r="B46" s="105" t="s">
        <v>124</v>
      </c>
      <c r="C46" s="107" t="s">
        <v>541</v>
      </c>
      <c r="D46" s="88">
        <f>D47</f>
        <v>5000</v>
      </c>
      <c r="E46" s="88">
        <v>0</v>
      </c>
      <c r="F46" s="88">
        <f t="shared" si="1"/>
        <v>5000</v>
      </c>
    </row>
    <row r="47" spans="1:6" ht="36.6" customHeight="1" x14ac:dyDescent="0.2">
      <c r="A47" s="87" t="s">
        <v>142</v>
      </c>
      <c r="B47" s="105" t="s">
        <v>124</v>
      </c>
      <c r="C47" s="107" t="s">
        <v>542</v>
      </c>
      <c r="D47" s="88">
        <v>5000</v>
      </c>
      <c r="E47" s="88">
        <v>0</v>
      </c>
      <c r="F47" s="88">
        <f t="shared" si="1"/>
        <v>5000</v>
      </c>
    </row>
    <row r="48" spans="1:6" ht="25.15" customHeight="1" x14ac:dyDescent="0.2">
      <c r="A48" s="87" t="s">
        <v>146</v>
      </c>
      <c r="B48" s="105" t="s">
        <v>124</v>
      </c>
      <c r="C48" s="107" t="s">
        <v>171</v>
      </c>
      <c r="D48" s="88">
        <f>D49</f>
        <v>45000</v>
      </c>
      <c r="E48" s="88">
        <f>E49</f>
        <v>0</v>
      </c>
      <c r="F48" s="88">
        <f t="shared" si="1"/>
        <v>45000</v>
      </c>
    </row>
    <row r="49" spans="1:6" ht="36" customHeight="1" x14ac:dyDescent="0.2">
      <c r="A49" s="87" t="s">
        <v>148</v>
      </c>
      <c r="B49" s="105" t="s">
        <v>124</v>
      </c>
      <c r="C49" s="107" t="s">
        <v>172</v>
      </c>
      <c r="D49" s="88">
        <f>D50</f>
        <v>45000</v>
      </c>
      <c r="E49" s="88">
        <f>E50</f>
        <v>0</v>
      </c>
      <c r="F49" s="88">
        <f t="shared" si="1"/>
        <v>45000</v>
      </c>
    </row>
    <row r="50" spans="1:6" ht="16.149999999999999" customHeight="1" x14ac:dyDescent="0.2">
      <c r="A50" s="87" t="s">
        <v>152</v>
      </c>
      <c r="B50" s="105" t="s">
        <v>124</v>
      </c>
      <c r="C50" s="107" t="s">
        <v>173</v>
      </c>
      <c r="D50" s="88">
        <v>45000</v>
      </c>
      <c r="E50" s="88">
        <v>0</v>
      </c>
      <c r="F50" s="88">
        <f t="shared" si="1"/>
        <v>45000</v>
      </c>
    </row>
    <row r="51" spans="1:6" ht="54" customHeight="1" x14ac:dyDescent="0.2">
      <c r="A51" s="83" t="s">
        <v>174</v>
      </c>
      <c r="B51" s="84" t="s">
        <v>124</v>
      </c>
      <c r="C51" s="85" t="s">
        <v>175</v>
      </c>
      <c r="D51" s="129">
        <f>D52+D57+D62</f>
        <v>75292025.269999996</v>
      </c>
      <c r="E51" s="129">
        <f>E52+E57+E62</f>
        <v>27173291.640000001</v>
      </c>
      <c r="F51" s="129">
        <f t="shared" si="1"/>
        <v>48118733.629999995</v>
      </c>
    </row>
    <row r="52" spans="1:6" ht="72" customHeight="1" x14ac:dyDescent="0.2">
      <c r="A52" s="87" t="s">
        <v>128</v>
      </c>
      <c r="B52" s="105" t="s">
        <v>124</v>
      </c>
      <c r="C52" s="107" t="s">
        <v>176</v>
      </c>
      <c r="D52" s="88">
        <f>D53</f>
        <v>64306673.399999999</v>
      </c>
      <c r="E52" s="88">
        <f t="shared" ref="E52" si="9">E53</f>
        <v>24092248.130000003</v>
      </c>
      <c r="F52" s="88">
        <f t="shared" si="1"/>
        <v>40214425.269999996</v>
      </c>
    </row>
    <row r="53" spans="1:6" ht="26.25" customHeight="1" x14ac:dyDescent="0.2">
      <c r="A53" s="87" t="s">
        <v>138</v>
      </c>
      <c r="B53" s="105" t="s">
        <v>124</v>
      </c>
      <c r="C53" s="107" t="s">
        <v>177</v>
      </c>
      <c r="D53" s="88">
        <f>D54+D55+D56</f>
        <v>64306673.399999999</v>
      </c>
      <c r="E53" s="88">
        <f t="shared" ref="E53" si="10">E54+E55+E56</f>
        <v>24092248.130000003</v>
      </c>
      <c r="F53" s="88">
        <f t="shared" si="1"/>
        <v>40214425.269999996</v>
      </c>
    </row>
    <row r="54" spans="1:6" ht="22.9" customHeight="1" x14ac:dyDescent="0.2">
      <c r="A54" s="87" t="s">
        <v>140</v>
      </c>
      <c r="B54" s="105" t="s">
        <v>124</v>
      </c>
      <c r="C54" s="107" t="s">
        <v>178</v>
      </c>
      <c r="D54" s="130">
        <v>49495440.259999998</v>
      </c>
      <c r="E54" s="130">
        <v>18367555.190000001</v>
      </c>
      <c r="F54" s="88">
        <f t="shared" si="1"/>
        <v>31127885.069999997</v>
      </c>
    </row>
    <row r="55" spans="1:6" ht="37.15" customHeight="1" x14ac:dyDescent="0.2">
      <c r="A55" s="87" t="s">
        <v>142</v>
      </c>
      <c r="B55" s="105" t="s">
        <v>124</v>
      </c>
      <c r="C55" s="107" t="s">
        <v>179</v>
      </c>
      <c r="D55" s="88">
        <v>200000</v>
      </c>
      <c r="E55" s="130">
        <v>108827.43</v>
      </c>
      <c r="F55" s="88">
        <f t="shared" si="1"/>
        <v>91172.57</v>
      </c>
    </row>
    <row r="56" spans="1:6" ht="49.5" customHeight="1" x14ac:dyDescent="0.2">
      <c r="A56" s="87" t="s">
        <v>144</v>
      </c>
      <c r="B56" s="105" t="s">
        <v>124</v>
      </c>
      <c r="C56" s="107" t="s">
        <v>180</v>
      </c>
      <c r="D56" s="130">
        <v>14611233.140000001</v>
      </c>
      <c r="E56" s="130">
        <v>5615865.5099999998</v>
      </c>
      <c r="F56" s="88">
        <f t="shared" si="1"/>
        <v>8995367.6300000008</v>
      </c>
    </row>
    <row r="57" spans="1:6" ht="25.15" customHeight="1" x14ac:dyDescent="0.2">
      <c r="A57" s="87" t="s">
        <v>146</v>
      </c>
      <c r="B57" s="105" t="s">
        <v>124</v>
      </c>
      <c r="C57" s="107" t="s">
        <v>181</v>
      </c>
      <c r="D57" s="88">
        <f>D58</f>
        <v>9935992.6400000006</v>
      </c>
      <c r="E57" s="88">
        <f t="shared" ref="E57" si="11">E58</f>
        <v>2617672.79</v>
      </c>
      <c r="F57" s="88">
        <f t="shared" si="1"/>
        <v>7318319.8500000006</v>
      </c>
    </row>
    <row r="58" spans="1:6" ht="34.9" customHeight="1" x14ac:dyDescent="0.2">
      <c r="A58" s="87" t="s">
        <v>148</v>
      </c>
      <c r="B58" s="105" t="s">
        <v>124</v>
      </c>
      <c r="C58" s="107" t="s">
        <v>182</v>
      </c>
      <c r="D58" s="88">
        <f>D59+D60+D61</f>
        <v>9935992.6400000006</v>
      </c>
      <c r="E58" s="88">
        <f>E59+E60+E61</f>
        <v>2617672.79</v>
      </c>
      <c r="F58" s="88">
        <f t="shared" si="1"/>
        <v>7318319.8500000006</v>
      </c>
    </row>
    <row r="59" spans="1:6" ht="35.25" customHeight="1" x14ac:dyDescent="0.2">
      <c r="A59" s="87" t="s">
        <v>150</v>
      </c>
      <c r="B59" s="105" t="s">
        <v>124</v>
      </c>
      <c r="C59" s="107" t="s">
        <v>183</v>
      </c>
      <c r="D59" s="88">
        <v>2434325.39</v>
      </c>
      <c r="E59" s="130">
        <v>443936.82</v>
      </c>
      <c r="F59" s="88">
        <f t="shared" si="1"/>
        <v>1990388.57</v>
      </c>
    </row>
    <row r="60" spans="1:6" ht="13.15" customHeight="1" x14ac:dyDescent="0.2">
      <c r="A60" s="87" t="s">
        <v>152</v>
      </c>
      <c r="B60" s="105" t="s">
        <v>124</v>
      </c>
      <c r="C60" s="107" t="s">
        <v>184</v>
      </c>
      <c r="D60" s="130">
        <v>2984516.29</v>
      </c>
      <c r="E60" s="130">
        <v>893743.54</v>
      </c>
      <c r="F60" s="88">
        <f t="shared" si="1"/>
        <v>2090772.75</v>
      </c>
    </row>
    <row r="61" spans="1:6" ht="15.6" customHeight="1" x14ac:dyDescent="0.2">
      <c r="A61" s="87" t="s">
        <v>657</v>
      </c>
      <c r="B61" s="105" t="s">
        <v>124</v>
      </c>
      <c r="C61" s="107" t="s">
        <v>653</v>
      </c>
      <c r="D61" s="130">
        <v>4517150.96</v>
      </c>
      <c r="E61" s="88">
        <v>1279992.43</v>
      </c>
      <c r="F61" s="88">
        <f t="shared" si="1"/>
        <v>3237158.5300000003</v>
      </c>
    </row>
    <row r="62" spans="1:6" ht="16.149999999999999" customHeight="1" x14ac:dyDescent="0.2">
      <c r="A62" s="87" t="s">
        <v>154</v>
      </c>
      <c r="B62" s="105" t="s">
        <v>124</v>
      </c>
      <c r="C62" s="107" t="s">
        <v>185</v>
      </c>
      <c r="D62" s="88">
        <f>D63+D65</f>
        <v>1049359.23</v>
      </c>
      <c r="E62" s="88">
        <f t="shared" ref="E62" si="12">E63+E65</f>
        <v>463370.72</v>
      </c>
      <c r="F62" s="88">
        <f t="shared" si="1"/>
        <v>585988.51</v>
      </c>
    </row>
    <row r="63" spans="1:6" ht="14.45" customHeight="1" x14ac:dyDescent="0.2">
      <c r="A63" s="87" t="s">
        <v>156</v>
      </c>
      <c r="B63" s="105" t="s">
        <v>124</v>
      </c>
      <c r="C63" s="107" t="s">
        <v>186</v>
      </c>
      <c r="D63" s="88">
        <f>D64</f>
        <v>281458.67</v>
      </c>
      <c r="E63" s="88">
        <f t="shared" ref="E63" si="13">E64</f>
        <v>109466.53</v>
      </c>
      <c r="F63" s="88">
        <f t="shared" si="1"/>
        <v>171992.13999999998</v>
      </c>
    </row>
    <row r="64" spans="1:6" ht="39" customHeight="1" x14ac:dyDescent="0.2">
      <c r="A64" s="87" t="s">
        <v>158</v>
      </c>
      <c r="B64" s="105" t="s">
        <v>124</v>
      </c>
      <c r="C64" s="107" t="s">
        <v>187</v>
      </c>
      <c r="D64" s="130">
        <v>281458.67</v>
      </c>
      <c r="E64" s="130">
        <v>109466.53</v>
      </c>
      <c r="F64" s="88">
        <f>D64-E64</f>
        <v>171992.13999999998</v>
      </c>
    </row>
    <row r="65" spans="1:6" ht="15.6" customHeight="1" x14ac:dyDescent="0.2">
      <c r="A65" s="87" t="s">
        <v>160</v>
      </c>
      <c r="B65" s="105" t="s">
        <v>124</v>
      </c>
      <c r="C65" s="107" t="s">
        <v>188</v>
      </c>
      <c r="D65" s="88">
        <f>D66+D67+D68</f>
        <v>767900.56</v>
      </c>
      <c r="E65" s="88">
        <f>E66+E67+E68</f>
        <v>353904.19</v>
      </c>
      <c r="F65" s="88">
        <f t="shared" si="1"/>
        <v>413996.37000000005</v>
      </c>
    </row>
    <row r="66" spans="1:6" ht="24.6" customHeight="1" x14ac:dyDescent="0.2">
      <c r="A66" s="87" t="s">
        <v>162</v>
      </c>
      <c r="B66" s="105" t="s">
        <v>124</v>
      </c>
      <c r="C66" s="107" t="s">
        <v>189</v>
      </c>
      <c r="D66" s="88">
        <v>3165.56</v>
      </c>
      <c r="E66" s="88">
        <v>1055.19</v>
      </c>
      <c r="F66" s="88">
        <f t="shared" si="1"/>
        <v>2110.37</v>
      </c>
    </row>
    <row r="67" spans="1:6" ht="15" customHeight="1" x14ac:dyDescent="0.2">
      <c r="A67" s="87" t="s">
        <v>164</v>
      </c>
      <c r="B67" s="105" t="s">
        <v>124</v>
      </c>
      <c r="C67" s="107" t="s">
        <v>190</v>
      </c>
      <c r="D67" s="88">
        <v>15066</v>
      </c>
      <c r="E67" s="88">
        <v>5022</v>
      </c>
      <c r="F67" s="88">
        <f t="shared" si="1"/>
        <v>10044</v>
      </c>
    </row>
    <row r="68" spans="1:6" ht="15.6" customHeight="1" x14ac:dyDescent="0.2">
      <c r="A68" s="87" t="s">
        <v>166</v>
      </c>
      <c r="B68" s="105" t="s">
        <v>124</v>
      </c>
      <c r="C68" s="107" t="s">
        <v>191</v>
      </c>
      <c r="D68" s="130">
        <v>749669</v>
      </c>
      <c r="E68" s="130">
        <v>347827</v>
      </c>
      <c r="F68" s="88">
        <f t="shared" si="1"/>
        <v>401842</v>
      </c>
    </row>
    <row r="69" spans="1:6" ht="44.45" customHeight="1" x14ac:dyDescent="0.2">
      <c r="A69" s="83" t="s">
        <v>192</v>
      </c>
      <c r="B69" s="84" t="s">
        <v>124</v>
      </c>
      <c r="C69" s="85" t="s">
        <v>193</v>
      </c>
      <c r="D69" s="129">
        <f>D70+D75+D79</f>
        <v>11963187.129999999</v>
      </c>
      <c r="E69" s="129">
        <f>E70+E75+E79</f>
        <v>4069657.99</v>
      </c>
      <c r="F69" s="129">
        <f t="shared" si="1"/>
        <v>7893529.1399999987</v>
      </c>
    </row>
    <row r="70" spans="1:6" ht="69.75" customHeight="1" x14ac:dyDescent="0.2">
      <c r="A70" s="87" t="s">
        <v>128</v>
      </c>
      <c r="B70" s="105" t="s">
        <v>124</v>
      </c>
      <c r="C70" s="107" t="s">
        <v>194</v>
      </c>
      <c r="D70" s="88">
        <f>D71</f>
        <v>11500107.609999999</v>
      </c>
      <c r="E70" s="88">
        <f t="shared" ref="E70" si="14">E71</f>
        <v>3951603.06</v>
      </c>
      <c r="F70" s="88">
        <f t="shared" si="1"/>
        <v>7548504.5499999989</v>
      </c>
    </row>
    <row r="71" spans="1:6" ht="23.45" customHeight="1" x14ac:dyDescent="0.2">
      <c r="A71" s="87" t="s">
        <v>138</v>
      </c>
      <c r="B71" s="105" t="s">
        <v>124</v>
      </c>
      <c r="C71" s="107" t="s">
        <v>195</v>
      </c>
      <c r="D71" s="88">
        <f>D72+D73+D74</f>
        <v>11500107.609999999</v>
      </c>
      <c r="E71" s="88">
        <f t="shared" ref="E71" si="15">E72+E73+E74</f>
        <v>3951603.06</v>
      </c>
      <c r="F71" s="88">
        <f t="shared" si="1"/>
        <v>7548504.5499999989</v>
      </c>
    </row>
    <row r="72" spans="1:6" ht="25.5" customHeight="1" x14ac:dyDescent="0.2">
      <c r="A72" s="87" t="s">
        <v>140</v>
      </c>
      <c r="B72" s="105" t="s">
        <v>124</v>
      </c>
      <c r="C72" s="107" t="s">
        <v>196</v>
      </c>
      <c r="D72" s="130">
        <v>8862484.9000000004</v>
      </c>
      <c r="E72" s="131">
        <v>2998544.72</v>
      </c>
      <c r="F72" s="88">
        <f t="shared" si="1"/>
        <v>5863940.1799999997</v>
      </c>
    </row>
    <row r="73" spans="1:6" ht="32.450000000000003" customHeight="1" x14ac:dyDescent="0.2">
      <c r="A73" s="87" t="s">
        <v>142</v>
      </c>
      <c r="B73" s="105" t="s">
        <v>124</v>
      </c>
      <c r="C73" s="107" t="s">
        <v>197</v>
      </c>
      <c r="D73" s="88">
        <v>43120</v>
      </c>
      <c r="E73" s="88">
        <v>0</v>
      </c>
      <c r="F73" s="88">
        <f t="shared" si="1"/>
        <v>43120</v>
      </c>
    </row>
    <row r="74" spans="1:6" ht="52.5" customHeight="1" x14ac:dyDescent="0.2">
      <c r="A74" s="87" t="s">
        <v>144</v>
      </c>
      <c r="B74" s="105" t="s">
        <v>124</v>
      </c>
      <c r="C74" s="107" t="s">
        <v>198</v>
      </c>
      <c r="D74" s="88">
        <v>2594502.71</v>
      </c>
      <c r="E74" s="130">
        <v>953058.34</v>
      </c>
      <c r="F74" s="88">
        <f t="shared" si="1"/>
        <v>1641444.37</v>
      </c>
    </row>
    <row r="75" spans="1:6" ht="25.9" customHeight="1" x14ac:dyDescent="0.2">
      <c r="A75" s="87" t="s">
        <v>146</v>
      </c>
      <c r="B75" s="105" t="s">
        <v>124</v>
      </c>
      <c r="C75" s="107" t="s">
        <v>199</v>
      </c>
      <c r="D75" s="88">
        <f>D76</f>
        <v>457079.52</v>
      </c>
      <c r="E75" s="88">
        <f>E76</f>
        <v>118049.64</v>
      </c>
      <c r="F75" s="88">
        <f t="shared" si="1"/>
        <v>339029.88</v>
      </c>
    </row>
    <row r="76" spans="1:6" ht="34.9" customHeight="1" x14ac:dyDescent="0.2">
      <c r="A76" s="87" t="s">
        <v>148</v>
      </c>
      <c r="B76" s="105" t="s">
        <v>124</v>
      </c>
      <c r="C76" s="107" t="s">
        <v>200</v>
      </c>
      <c r="D76" s="88">
        <f>D77+D78</f>
        <v>457079.52</v>
      </c>
      <c r="E76" s="88">
        <f>E77+E78</f>
        <v>118049.64</v>
      </c>
      <c r="F76" s="88">
        <f t="shared" si="1"/>
        <v>339029.88</v>
      </c>
    </row>
    <row r="77" spans="1:6" ht="37.5" customHeight="1" x14ac:dyDescent="0.2">
      <c r="A77" s="87" t="s">
        <v>150</v>
      </c>
      <c r="B77" s="105" t="s">
        <v>124</v>
      </c>
      <c r="C77" s="107" t="s">
        <v>201</v>
      </c>
      <c r="D77" s="88">
        <v>367513</v>
      </c>
      <c r="E77" s="88">
        <v>108198.37</v>
      </c>
      <c r="F77" s="88">
        <f t="shared" si="1"/>
        <v>259314.63</v>
      </c>
    </row>
    <row r="78" spans="1:6" x14ac:dyDescent="0.2">
      <c r="A78" s="87" t="s">
        <v>152</v>
      </c>
      <c r="B78" s="105" t="s">
        <v>124</v>
      </c>
      <c r="C78" s="107" t="s">
        <v>202</v>
      </c>
      <c r="D78" s="88">
        <v>89566.52</v>
      </c>
      <c r="E78" s="88">
        <v>9851.27</v>
      </c>
      <c r="F78" s="88">
        <f t="shared" si="1"/>
        <v>79715.25</v>
      </c>
    </row>
    <row r="79" spans="1:6" ht="13.9" customHeight="1" x14ac:dyDescent="0.2">
      <c r="A79" s="87" t="s">
        <v>154</v>
      </c>
      <c r="B79" s="105" t="s">
        <v>124</v>
      </c>
      <c r="C79" s="107" t="s">
        <v>203</v>
      </c>
      <c r="D79" s="88">
        <f>D80</f>
        <v>6000</v>
      </c>
      <c r="E79" s="88">
        <f>E80</f>
        <v>5.29</v>
      </c>
      <c r="F79" s="88">
        <f t="shared" si="1"/>
        <v>5994.71</v>
      </c>
    </row>
    <row r="80" spans="1:6" x14ac:dyDescent="0.2">
      <c r="A80" s="87" t="s">
        <v>160</v>
      </c>
      <c r="B80" s="105" t="s">
        <v>124</v>
      </c>
      <c r="C80" s="107" t="s">
        <v>204</v>
      </c>
      <c r="D80" s="88">
        <f>+D81+D82</f>
        <v>6000</v>
      </c>
      <c r="E80" s="88">
        <f>+E81+E82</f>
        <v>5.29</v>
      </c>
      <c r="F80" s="88">
        <f t="shared" ref="F80:F151" si="16">D80-E80</f>
        <v>5994.71</v>
      </c>
    </row>
    <row r="81" spans="1:10" x14ac:dyDescent="0.2">
      <c r="A81" s="87" t="s">
        <v>164</v>
      </c>
      <c r="B81" s="105" t="s">
        <v>124</v>
      </c>
      <c r="C81" s="107" t="s">
        <v>205</v>
      </c>
      <c r="D81" s="88">
        <v>1000</v>
      </c>
      <c r="E81" s="88">
        <v>0</v>
      </c>
      <c r="F81" s="88">
        <f t="shared" si="16"/>
        <v>1000</v>
      </c>
    </row>
    <row r="82" spans="1:10" x14ac:dyDescent="0.2">
      <c r="A82" s="87" t="s">
        <v>166</v>
      </c>
      <c r="B82" s="105" t="s">
        <v>124</v>
      </c>
      <c r="C82" s="107" t="s">
        <v>558</v>
      </c>
      <c r="D82" s="88">
        <v>5000</v>
      </c>
      <c r="E82" s="88">
        <v>5.29</v>
      </c>
      <c r="F82" s="88">
        <f t="shared" si="16"/>
        <v>4994.71</v>
      </c>
    </row>
    <row r="83" spans="1:10" ht="16.899999999999999" customHeight="1" x14ac:dyDescent="0.2">
      <c r="A83" s="83" t="s">
        <v>206</v>
      </c>
      <c r="B83" s="84" t="s">
        <v>124</v>
      </c>
      <c r="C83" s="85" t="s">
        <v>207</v>
      </c>
      <c r="D83" s="129">
        <f>D84</f>
        <v>706556</v>
      </c>
      <c r="E83" s="129">
        <v>0</v>
      </c>
      <c r="F83" s="129">
        <f t="shared" si="16"/>
        <v>706556</v>
      </c>
    </row>
    <row r="84" spans="1:10" ht="15" customHeight="1" x14ac:dyDescent="0.2">
      <c r="A84" s="87" t="s">
        <v>154</v>
      </c>
      <c r="B84" s="105" t="s">
        <v>124</v>
      </c>
      <c r="C84" s="107" t="s">
        <v>208</v>
      </c>
      <c r="D84" s="88">
        <f>D85</f>
        <v>706556</v>
      </c>
      <c r="E84" s="88">
        <v>0</v>
      </c>
      <c r="F84" s="88">
        <f t="shared" si="16"/>
        <v>706556</v>
      </c>
    </row>
    <row r="85" spans="1:10" ht="15.6" customHeight="1" x14ac:dyDescent="0.2">
      <c r="A85" s="87" t="s">
        <v>168</v>
      </c>
      <c r="B85" s="105" t="s">
        <v>124</v>
      </c>
      <c r="C85" s="107" t="s">
        <v>209</v>
      </c>
      <c r="D85" s="130">
        <v>706556</v>
      </c>
      <c r="E85" s="88">
        <v>0</v>
      </c>
      <c r="F85" s="88">
        <f t="shared" si="16"/>
        <v>706556</v>
      </c>
    </row>
    <row r="86" spans="1:10" ht="15" customHeight="1" x14ac:dyDescent="0.2">
      <c r="A86" s="83" t="s">
        <v>210</v>
      </c>
      <c r="B86" s="84" t="s">
        <v>124</v>
      </c>
      <c r="C86" s="85" t="s">
        <v>211</v>
      </c>
      <c r="D86" s="129">
        <f>D87+D92+D98+D96</f>
        <v>23272351.16</v>
      </c>
      <c r="E86" s="129">
        <f>E87+E92+E98+E96</f>
        <v>8425112.6099999994</v>
      </c>
      <c r="F86" s="129">
        <f t="shared" si="16"/>
        <v>14847238.550000001</v>
      </c>
      <c r="G86" s="89"/>
    </row>
    <row r="87" spans="1:10" ht="71.25" customHeight="1" x14ac:dyDescent="0.2">
      <c r="A87" s="87" t="s">
        <v>128</v>
      </c>
      <c r="B87" s="105" t="s">
        <v>124</v>
      </c>
      <c r="C87" s="107" t="s">
        <v>544</v>
      </c>
      <c r="D87" s="88">
        <f>D88</f>
        <v>17893048.280000001</v>
      </c>
      <c r="E87" s="88">
        <f t="shared" ref="E87" si="17">E88</f>
        <v>6862440.6699999999</v>
      </c>
      <c r="F87" s="88">
        <f t="shared" si="16"/>
        <v>11030607.610000001</v>
      </c>
    </row>
    <row r="88" spans="1:10" ht="23.45" customHeight="1" x14ac:dyDescent="0.2">
      <c r="A88" s="87" t="s">
        <v>130</v>
      </c>
      <c r="B88" s="105" t="s">
        <v>124</v>
      </c>
      <c r="C88" s="107" t="s">
        <v>545</v>
      </c>
      <c r="D88" s="88">
        <f>D89+D90+D91</f>
        <v>17893048.280000001</v>
      </c>
      <c r="E88" s="88">
        <f>E89+E90+E91</f>
        <v>6862440.6699999999</v>
      </c>
      <c r="F88" s="88">
        <f t="shared" si="16"/>
        <v>11030607.610000001</v>
      </c>
      <c r="J88" s="78" t="s">
        <v>607</v>
      </c>
    </row>
    <row r="89" spans="1:10" ht="14.45" customHeight="1" x14ac:dyDescent="0.2">
      <c r="A89" s="87" t="s">
        <v>132</v>
      </c>
      <c r="B89" s="105" t="s">
        <v>124</v>
      </c>
      <c r="C89" s="107" t="s">
        <v>546</v>
      </c>
      <c r="D89" s="130">
        <v>13784069.66</v>
      </c>
      <c r="E89" s="130">
        <v>5263440.8</v>
      </c>
      <c r="F89" s="88">
        <f t="shared" si="16"/>
        <v>8520628.8599999994</v>
      </c>
    </row>
    <row r="90" spans="1:10" ht="26.25" customHeight="1" x14ac:dyDescent="0.2">
      <c r="A90" s="87" t="s">
        <v>134</v>
      </c>
      <c r="B90" s="105" t="s">
        <v>124</v>
      </c>
      <c r="C90" s="107" t="s">
        <v>547</v>
      </c>
      <c r="D90" s="88">
        <v>147000</v>
      </c>
      <c r="E90" s="88">
        <v>23622.58</v>
      </c>
      <c r="F90" s="88">
        <f t="shared" si="16"/>
        <v>123377.42</v>
      </c>
    </row>
    <row r="91" spans="1:10" ht="47.25" customHeight="1" x14ac:dyDescent="0.2">
      <c r="A91" s="87" t="s">
        <v>136</v>
      </c>
      <c r="B91" s="105" t="s">
        <v>124</v>
      </c>
      <c r="C91" s="107" t="s">
        <v>548</v>
      </c>
      <c r="D91" s="88">
        <v>3961978.62</v>
      </c>
      <c r="E91" s="88">
        <v>1575377.29</v>
      </c>
      <c r="F91" s="88">
        <f t="shared" si="16"/>
        <v>2386601.33</v>
      </c>
    </row>
    <row r="92" spans="1:10" ht="24.6" customHeight="1" x14ac:dyDescent="0.2">
      <c r="A92" s="87" t="s">
        <v>146</v>
      </c>
      <c r="B92" s="105" t="s">
        <v>124</v>
      </c>
      <c r="C92" s="107" t="s">
        <v>212</v>
      </c>
      <c r="D92" s="88">
        <f>D93</f>
        <v>5297409.6100000003</v>
      </c>
      <c r="E92" s="88">
        <f>E93</f>
        <v>1501538.67</v>
      </c>
      <c r="F92" s="88">
        <f t="shared" si="16"/>
        <v>3795870.9400000004</v>
      </c>
    </row>
    <row r="93" spans="1:10" ht="35.450000000000003" customHeight="1" x14ac:dyDescent="0.2">
      <c r="A93" s="87" t="s">
        <v>148</v>
      </c>
      <c r="B93" s="105" t="s">
        <v>124</v>
      </c>
      <c r="C93" s="107" t="s">
        <v>213</v>
      </c>
      <c r="D93" s="88">
        <f>D94+D95</f>
        <v>5297409.6100000003</v>
      </c>
      <c r="E93" s="88">
        <f>E94+E95</f>
        <v>1501538.67</v>
      </c>
      <c r="F93" s="88">
        <f t="shared" si="16"/>
        <v>3795870.9400000004</v>
      </c>
    </row>
    <row r="94" spans="1:10" ht="36.75" customHeight="1" x14ac:dyDescent="0.2">
      <c r="A94" s="87" t="s">
        <v>150</v>
      </c>
      <c r="B94" s="105" t="s">
        <v>124</v>
      </c>
      <c r="C94" s="107" t="s">
        <v>549</v>
      </c>
      <c r="D94" s="88">
        <v>288000</v>
      </c>
      <c r="E94" s="130">
        <v>98262.27</v>
      </c>
      <c r="F94" s="88">
        <f t="shared" si="16"/>
        <v>189737.72999999998</v>
      </c>
    </row>
    <row r="95" spans="1:10" ht="15.6" customHeight="1" x14ac:dyDescent="0.2">
      <c r="A95" s="87" t="s">
        <v>152</v>
      </c>
      <c r="B95" s="105" t="s">
        <v>124</v>
      </c>
      <c r="C95" s="97" t="s">
        <v>214</v>
      </c>
      <c r="D95" s="132">
        <v>5009409.6100000003</v>
      </c>
      <c r="E95" s="132">
        <v>1403276.4</v>
      </c>
      <c r="F95" s="133">
        <f t="shared" si="16"/>
        <v>3606133.2100000004</v>
      </c>
    </row>
    <row r="96" spans="1:10" ht="26.25" customHeight="1" x14ac:dyDescent="0.2">
      <c r="A96" s="87" t="s">
        <v>397</v>
      </c>
      <c r="B96" s="105" t="s">
        <v>124</v>
      </c>
      <c r="C96" s="107" t="s">
        <v>551</v>
      </c>
      <c r="D96" s="134">
        <f>D97</f>
        <v>3450</v>
      </c>
      <c r="E96" s="134">
        <f t="shared" ref="E96:F96" si="18">E97</f>
        <v>3450</v>
      </c>
      <c r="F96" s="134">
        <f t="shared" si="18"/>
        <v>0</v>
      </c>
    </row>
    <row r="97" spans="1:6" ht="15.6" customHeight="1" x14ac:dyDescent="0.2">
      <c r="A97" s="87" t="s">
        <v>409</v>
      </c>
      <c r="B97" s="105" t="s">
        <v>124</v>
      </c>
      <c r="C97" s="107" t="s">
        <v>550</v>
      </c>
      <c r="D97" s="134">
        <v>3450</v>
      </c>
      <c r="E97" s="134">
        <v>3450</v>
      </c>
      <c r="F97" s="88">
        <f>D97-E97</f>
        <v>0</v>
      </c>
    </row>
    <row r="98" spans="1:6" ht="15.6" customHeight="1" x14ac:dyDescent="0.2">
      <c r="A98" s="87" t="s">
        <v>154</v>
      </c>
      <c r="B98" s="105" t="s">
        <v>124</v>
      </c>
      <c r="C98" s="107" t="s">
        <v>552</v>
      </c>
      <c r="D98" s="88">
        <f>D99</f>
        <v>78443.27</v>
      </c>
      <c r="E98" s="88">
        <f>E99</f>
        <v>57683.270000000004</v>
      </c>
      <c r="F98" s="88">
        <f t="shared" si="16"/>
        <v>20760</v>
      </c>
    </row>
    <row r="99" spans="1:6" ht="15.6" customHeight="1" x14ac:dyDescent="0.2">
      <c r="A99" s="87" t="s">
        <v>160</v>
      </c>
      <c r="B99" s="105" t="s">
        <v>124</v>
      </c>
      <c r="C99" s="107" t="s">
        <v>553</v>
      </c>
      <c r="D99" s="88">
        <f>D100+D101+D102</f>
        <v>78443.27</v>
      </c>
      <c r="E99" s="88">
        <f>E100+E101+E102</f>
        <v>57683.270000000004</v>
      </c>
      <c r="F99" s="88">
        <f t="shared" si="16"/>
        <v>20760</v>
      </c>
    </row>
    <row r="100" spans="1:6" ht="23.45" customHeight="1" x14ac:dyDescent="0.2">
      <c r="A100" s="87" t="s">
        <v>162</v>
      </c>
      <c r="B100" s="105" t="s">
        <v>124</v>
      </c>
      <c r="C100" s="107" t="s">
        <v>554</v>
      </c>
      <c r="D100" s="88">
        <v>639</v>
      </c>
      <c r="E100" s="88">
        <v>0</v>
      </c>
      <c r="F100" s="88">
        <f t="shared" si="16"/>
        <v>639</v>
      </c>
    </row>
    <row r="101" spans="1:6" ht="15" customHeight="1" x14ac:dyDescent="0.2">
      <c r="A101" s="87" t="s">
        <v>164</v>
      </c>
      <c r="B101" s="105" t="s">
        <v>124</v>
      </c>
      <c r="C101" s="107" t="s">
        <v>555</v>
      </c>
      <c r="D101" s="88">
        <v>63369</v>
      </c>
      <c r="E101" s="130">
        <v>53248</v>
      </c>
      <c r="F101" s="88">
        <f t="shared" si="16"/>
        <v>10121</v>
      </c>
    </row>
    <row r="102" spans="1:6" ht="16.149999999999999" customHeight="1" x14ac:dyDescent="0.2">
      <c r="A102" s="87" t="s">
        <v>166</v>
      </c>
      <c r="B102" s="105" t="s">
        <v>124</v>
      </c>
      <c r="C102" s="107" t="s">
        <v>652</v>
      </c>
      <c r="D102" s="88">
        <v>14435.27</v>
      </c>
      <c r="E102" s="88">
        <v>4435.2700000000004</v>
      </c>
      <c r="F102" s="88">
        <f t="shared" si="16"/>
        <v>10000</v>
      </c>
    </row>
    <row r="103" spans="1:6" ht="24" customHeight="1" x14ac:dyDescent="0.2">
      <c r="A103" s="83" t="s">
        <v>215</v>
      </c>
      <c r="B103" s="84" t="s">
        <v>124</v>
      </c>
      <c r="C103" s="85" t="s">
        <v>216</v>
      </c>
      <c r="D103" s="129">
        <f>D112+D128+D121</f>
        <v>2103841.7400000002</v>
      </c>
      <c r="E103" s="129">
        <f>E112+E128+E121</f>
        <v>69151.42</v>
      </c>
      <c r="F103" s="129">
        <f t="shared" si="16"/>
        <v>2034690.3200000003</v>
      </c>
    </row>
    <row r="104" spans="1:6" ht="72" customHeight="1" x14ac:dyDescent="0.2">
      <c r="A104" s="87" t="s">
        <v>128</v>
      </c>
      <c r="B104" s="105" t="s">
        <v>124</v>
      </c>
      <c r="C104" s="107" t="s">
        <v>217</v>
      </c>
      <c r="D104" s="88">
        <f>D105</f>
        <v>275800</v>
      </c>
      <c r="E104" s="88">
        <f>E105</f>
        <v>30000</v>
      </c>
      <c r="F104" s="88">
        <f t="shared" si="16"/>
        <v>245800</v>
      </c>
    </row>
    <row r="105" spans="1:6" ht="29.25" customHeight="1" x14ac:dyDescent="0.2">
      <c r="A105" s="87" t="s">
        <v>138</v>
      </c>
      <c r="B105" s="105" t="s">
        <v>124</v>
      </c>
      <c r="C105" s="107" t="s">
        <v>218</v>
      </c>
      <c r="D105" s="88">
        <f>D114+D130+D123</f>
        <v>275800</v>
      </c>
      <c r="E105" s="88">
        <f>E114+E130+E123</f>
        <v>30000</v>
      </c>
      <c r="F105" s="88">
        <f t="shared" si="16"/>
        <v>245800</v>
      </c>
    </row>
    <row r="106" spans="1:6" ht="34.15" customHeight="1" x14ac:dyDescent="0.2">
      <c r="A106" s="87" t="s">
        <v>142</v>
      </c>
      <c r="B106" s="105" t="s">
        <v>124</v>
      </c>
      <c r="C106" s="107" t="s">
        <v>219</v>
      </c>
      <c r="D106" s="88">
        <f>D115</f>
        <v>63840</v>
      </c>
      <c r="E106" s="88">
        <f>E115</f>
        <v>0</v>
      </c>
      <c r="F106" s="88">
        <f t="shared" si="16"/>
        <v>63840</v>
      </c>
    </row>
    <row r="107" spans="1:6" ht="60" customHeight="1" x14ac:dyDescent="0.2">
      <c r="A107" s="87" t="s">
        <v>220</v>
      </c>
      <c r="B107" s="105" t="s">
        <v>124</v>
      </c>
      <c r="C107" s="107" t="s">
        <v>221</v>
      </c>
      <c r="D107" s="88">
        <f>D116+D124+D131</f>
        <v>211960</v>
      </c>
      <c r="E107" s="88">
        <f>E116+E124+E131</f>
        <v>30000</v>
      </c>
      <c r="F107" s="88">
        <f t="shared" si="16"/>
        <v>181960</v>
      </c>
    </row>
    <row r="108" spans="1:6" ht="25.9" customHeight="1" x14ac:dyDescent="0.2">
      <c r="A108" s="87" t="s">
        <v>146</v>
      </c>
      <c r="B108" s="105" t="s">
        <v>124</v>
      </c>
      <c r="C108" s="107" t="s">
        <v>222</v>
      </c>
      <c r="D108" s="88">
        <f>D109</f>
        <v>1828041.74</v>
      </c>
      <c r="E108" s="88">
        <f>E109</f>
        <v>39151.42</v>
      </c>
      <c r="F108" s="88">
        <f t="shared" si="16"/>
        <v>1788890.32</v>
      </c>
    </row>
    <row r="109" spans="1:6" ht="36.75" customHeight="1" x14ac:dyDescent="0.2">
      <c r="A109" s="87" t="s">
        <v>148</v>
      </c>
      <c r="B109" s="105" t="s">
        <v>124</v>
      </c>
      <c r="C109" s="107" t="s">
        <v>223</v>
      </c>
      <c r="D109" s="88">
        <f>D118+D126</f>
        <v>1828041.74</v>
      </c>
      <c r="E109" s="88">
        <f>E118+E126</f>
        <v>39151.42</v>
      </c>
      <c r="F109" s="88">
        <f t="shared" si="16"/>
        <v>1788890.32</v>
      </c>
    </row>
    <row r="110" spans="1:6" ht="36.75" customHeight="1" x14ac:dyDescent="0.2">
      <c r="A110" s="87" t="s">
        <v>150</v>
      </c>
      <c r="B110" s="105" t="s">
        <v>124</v>
      </c>
      <c r="C110" s="107" t="s">
        <v>846</v>
      </c>
      <c r="D110" s="88">
        <f>D119</f>
        <v>18360</v>
      </c>
      <c r="E110" s="88">
        <f>E119</f>
        <v>4590</v>
      </c>
      <c r="F110" s="88">
        <f t="shared" si="16"/>
        <v>13770</v>
      </c>
    </row>
    <row r="111" spans="1:6" ht="18" customHeight="1" x14ac:dyDescent="0.2">
      <c r="A111" s="87" t="s">
        <v>152</v>
      </c>
      <c r="B111" s="105" t="s">
        <v>124</v>
      </c>
      <c r="C111" s="107" t="s">
        <v>224</v>
      </c>
      <c r="D111" s="88">
        <f>D120+D127</f>
        <v>1809681.74</v>
      </c>
      <c r="E111" s="88">
        <f>E120+E127</f>
        <v>34561.42</v>
      </c>
      <c r="F111" s="88">
        <f t="shared" si="16"/>
        <v>1775120.32</v>
      </c>
    </row>
    <row r="112" spans="1:6" ht="43.5" customHeight="1" x14ac:dyDescent="0.2">
      <c r="A112" s="83" t="s">
        <v>225</v>
      </c>
      <c r="B112" s="84" t="s">
        <v>124</v>
      </c>
      <c r="C112" s="85" t="s">
        <v>226</v>
      </c>
      <c r="D112" s="129">
        <f>D113+D117</f>
        <v>578710</v>
      </c>
      <c r="E112" s="129">
        <f>E113+E117</f>
        <v>4590</v>
      </c>
      <c r="F112" s="129">
        <f t="shared" si="16"/>
        <v>574120</v>
      </c>
    </row>
    <row r="113" spans="1:6" ht="74.25" customHeight="1" x14ac:dyDescent="0.2">
      <c r="A113" s="87" t="s">
        <v>128</v>
      </c>
      <c r="B113" s="105" t="s">
        <v>124</v>
      </c>
      <c r="C113" s="107" t="s">
        <v>227</v>
      </c>
      <c r="D113" s="88">
        <f>D114</f>
        <v>95800</v>
      </c>
      <c r="E113" s="88">
        <f>E114</f>
        <v>0</v>
      </c>
      <c r="F113" s="88">
        <f t="shared" si="16"/>
        <v>95800</v>
      </c>
    </row>
    <row r="114" spans="1:6" ht="27" customHeight="1" x14ac:dyDescent="0.2">
      <c r="A114" s="87" t="s">
        <v>138</v>
      </c>
      <c r="B114" s="105" t="s">
        <v>124</v>
      </c>
      <c r="C114" s="107" t="s">
        <v>228</v>
      </c>
      <c r="D114" s="88">
        <f>D115+D116</f>
        <v>95800</v>
      </c>
      <c r="E114" s="88">
        <f t="shared" ref="E114:F114" si="19">E115+E116</f>
        <v>0</v>
      </c>
      <c r="F114" s="88">
        <f t="shared" si="19"/>
        <v>95800</v>
      </c>
    </row>
    <row r="115" spans="1:6" ht="37.5" customHeight="1" x14ac:dyDescent="0.2">
      <c r="A115" s="87" t="s">
        <v>142</v>
      </c>
      <c r="B115" s="105" t="s">
        <v>124</v>
      </c>
      <c r="C115" s="107" t="s">
        <v>229</v>
      </c>
      <c r="D115" s="88">
        <v>63840</v>
      </c>
      <c r="E115" s="88">
        <v>0</v>
      </c>
      <c r="F115" s="88">
        <f t="shared" si="16"/>
        <v>63840</v>
      </c>
    </row>
    <row r="116" spans="1:6" ht="60.75" customHeight="1" x14ac:dyDescent="0.2">
      <c r="A116" s="87" t="s">
        <v>220</v>
      </c>
      <c r="B116" s="105" t="s">
        <v>124</v>
      </c>
      <c r="C116" s="107" t="s">
        <v>230</v>
      </c>
      <c r="D116" s="88">
        <v>31960</v>
      </c>
      <c r="E116" s="88">
        <v>0</v>
      </c>
      <c r="F116" s="88">
        <f t="shared" si="16"/>
        <v>31960</v>
      </c>
    </row>
    <row r="117" spans="1:6" ht="25.9" customHeight="1" x14ac:dyDescent="0.2">
      <c r="A117" s="87" t="s">
        <v>146</v>
      </c>
      <c r="B117" s="105" t="s">
        <v>124</v>
      </c>
      <c r="C117" s="107" t="s">
        <v>231</v>
      </c>
      <c r="D117" s="88">
        <f>D118</f>
        <v>482910</v>
      </c>
      <c r="E117" s="88">
        <f>E118</f>
        <v>4590</v>
      </c>
      <c r="F117" s="88">
        <f t="shared" si="16"/>
        <v>478320</v>
      </c>
    </row>
    <row r="118" spans="1:6" ht="34.15" customHeight="1" x14ac:dyDescent="0.2">
      <c r="A118" s="87" t="s">
        <v>148</v>
      </c>
      <c r="B118" s="105" t="s">
        <v>124</v>
      </c>
      <c r="C118" s="107" t="s">
        <v>232</v>
      </c>
      <c r="D118" s="88">
        <f>D119+D120</f>
        <v>482910</v>
      </c>
      <c r="E118" s="88">
        <f>E119+E120</f>
        <v>4590</v>
      </c>
      <c r="F118" s="88">
        <f t="shared" si="16"/>
        <v>478320</v>
      </c>
    </row>
    <row r="119" spans="1:6" ht="34.15" customHeight="1" x14ac:dyDescent="0.2">
      <c r="A119" s="87" t="s">
        <v>150</v>
      </c>
      <c r="B119" s="105" t="s">
        <v>124</v>
      </c>
      <c r="C119" s="107" t="s">
        <v>796</v>
      </c>
      <c r="D119" s="135">
        <v>18360</v>
      </c>
      <c r="E119" s="88">
        <v>4590</v>
      </c>
      <c r="F119" s="88">
        <f>D119-E119</f>
        <v>13770</v>
      </c>
    </row>
    <row r="120" spans="1:6" ht="14.45" customHeight="1" x14ac:dyDescent="0.2">
      <c r="A120" s="87" t="s">
        <v>152</v>
      </c>
      <c r="B120" s="105" t="s">
        <v>124</v>
      </c>
      <c r="C120" s="107" t="s">
        <v>233</v>
      </c>
      <c r="D120" s="130">
        <v>464550</v>
      </c>
      <c r="E120" s="88">
        <v>0</v>
      </c>
      <c r="F120" s="88">
        <f t="shared" si="16"/>
        <v>464550</v>
      </c>
    </row>
    <row r="121" spans="1:6" ht="42.6" customHeight="1" x14ac:dyDescent="0.2">
      <c r="A121" s="83" t="s">
        <v>658</v>
      </c>
      <c r="B121" s="84" t="s">
        <v>124</v>
      </c>
      <c r="C121" s="85" t="s">
        <v>651</v>
      </c>
      <c r="D121" s="129">
        <f>D122+D125</f>
        <v>1375131.74</v>
      </c>
      <c r="E121" s="129">
        <f>E122+E125</f>
        <v>34561.42</v>
      </c>
      <c r="F121" s="129">
        <f t="shared" si="16"/>
        <v>1340570.32</v>
      </c>
    </row>
    <row r="122" spans="1:6" ht="72.75" customHeight="1" x14ac:dyDescent="0.2">
      <c r="A122" s="87" t="s">
        <v>128</v>
      </c>
      <c r="B122" s="105" t="s">
        <v>124</v>
      </c>
      <c r="C122" s="107" t="s">
        <v>650</v>
      </c>
      <c r="D122" s="88">
        <f>D123</f>
        <v>30000</v>
      </c>
      <c r="E122" s="88">
        <f>E123</f>
        <v>0</v>
      </c>
      <c r="F122" s="88">
        <f t="shared" si="16"/>
        <v>30000</v>
      </c>
    </row>
    <row r="123" spans="1:6" ht="23.45" customHeight="1" x14ac:dyDescent="0.2">
      <c r="A123" s="87" t="s">
        <v>138</v>
      </c>
      <c r="B123" s="105" t="s">
        <v>124</v>
      </c>
      <c r="C123" s="107" t="s">
        <v>649</v>
      </c>
      <c r="D123" s="88">
        <f>D124</f>
        <v>30000</v>
      </c>
      <c r="E123" s="88">
        <f>E124</f>
        <v>0</v>
      </c>
      <c r="F123" s="88">
        <f t="shared" si="16"/>
        <v>30000</v>
      </c>
    </row>
    <row r="124" spans="1:6" ht="60" customHeight="1" x14ac:dyDescent="0.2">
      <c r="A124" s="87" t="s">
        <v>220</v>
      </c>
      <c r="B124" s="105" t="s">
        <v>124</v>
      </c>
      <c r="C124" s="107" t="s">
        <v>648</v>
      </c>
      <c r="D124" s="88">
        <v>30000</v>
      </c>
      <c r="E124" s="88">
        <v>0</v>
      </c>
      <c r="F124" s="88">
        <f>D124-E124</f>
        <v>30000</v>
      </c>
    </row>
    <row r="125" spans="1:6" ht="26.45" customHeight="1" x14ac:dyDescent="0.2">
      <c r="A125" s="87" t="s">
        <v>146</v>
      </c>
      <c r="B125" s="105" t="s">
        <v>124</v>
      </c>
      <c r="C125" s="107" t="s">
        <v>647</v>
      </c>
      <c r="D125" s="88">
        <f>D126</f>
        <v>1345131.74</v>
      </c>
      <c r="E125" s="88">
        <f>E126</f>
        <v>34561.42</v>
      </c>
      <c r="F125" s="88">
        <f t="shared" ref="F125:F127" si="20">D125-E125</f>
        <v>1310570.32</v>
      </c>
    </row>
    <row r="126" spans="1:6" ht="33" customHeight="1" x14ac:dyDescent="0.2">
      <c r="A126" s="87" t="s">
        <v>148</v>
      </c>
      <c r="B126" s="105" t="s">
        <v>124</v>
      </c>
      <c r="C126" s="107" t="s">
        <v>646</v>
      </c>
      <c r="D126" s="88">
        <f>D127</f>
        <v>1345131.74</v>
      </c>
      <c r="E126" s="88">
        <f>E127</f>
        <v>34561.42</v>
      </c>
      <c r="F126" s="88">
        <f t="shared" si="20"/>
        <v>1310570.32</v>
      </c>
    </row>
    <row r="127" spans="1:6" ht="16.149999999999999" customHeight="1" x14ac:dyDescent="0.2">
      <c r="A127" s="87" t="s">
        <v>152</v>
      </c>
      <c r="B127" s="105" t="s">
        <v>124</v>
      </c>
      <c r="C127" s="107" t="s">
        <v>645</v>
      </c>
      <c r="D127" s="88">
        <v>1345131.74</v>
      </c>
      <c r="E127" s="88">
        <v>34561.42</v>
      </c>
      <c r="F127" s="88">
        <f t="shared" si="20"/>
        <v>1310570.32</v>
      </c>
    </row>
    <row r="128" spans="1:6" ht="36.6" customHeight="1" x14ac:dyDescent="0.2">
      <c r="A128" s="83" t="s">
        <v>234</v>
      </c>
      <c r="B128" s="84" t="s">
        <v>124</v>
      </c>
      <c r="C128" s="85" t="s">
        <v>235</v>
      </c>
      <c r="D128" s="129">
        <f t="shared" ref="D128:E130" si="21">D129</f>
        <v>150000</v>
      </c>
      <c r="E128" s="129">
        <f t="shared" si="21"/>
        <v>30000</v>
      </c>
      <c r="F128" s="129">
        <f t="shared" si="16"/>
        <v>120000</v>
      </c>
    </row>
    <row r="129" spans="1:7" ht="69.75" customHeight="1" x14ac:dyDescent="0.2">
      <c r="A129" s="87" t="s">
        <v>128</v>
      </c>
      <c r="B129" s="105" t="s">
        <v>124</v>
      </c>
      <c r="C129" s="107" t="s">
        <v>236</v>
      </c>
      <c r="D129" s="88">
        <f t="shared" si="21"/>
        <v>150000</v>
      </c>
      <c r="E129" s="88">
        <f t="shared" si="21"/>
        <v>30000</v>
      </c>
      <c r="F129" s="88">
        <f t="shared" si="16"/>
        <v>120000</v>
      </c>
    </row>
    <row r="130" spans="1:7" ht="25.15" customHeight="1" x14ac:dyDescent="0.2">
      <c r="A130" s="87" t="s">
        <v>138</v>
      </c>
      <c r="B130" s="105" t="s">
        <v>124</v>
      </c>
      <c r="C130" s="107" t="s">
        <v>237</v>
      </c>
      <c r="D130" s="88">
        <f t="shared" si="21"/>
        <v>150000</v>
      </c>
      <c r="E130" s="88">
        <f t="shared" si="21"/>
        <v>30000</v>
      </c>
      <c r="F130" s="88">
        <f t="shared" si="16"/>
        <v>120000</v>
      </c>
    </row>
    <row r="131" spans="1:7" ht="64.5" customHeight="1" x14ac:dyDescent="0.2">
      <c r="A131" s="87" t="s">
        <v>220</v>
      </c>
      <c r="B131" s="105" t="s">
        <v>124</v>
      </c>
      <c r="C131" s="107" t="s">
        <v>238</v>
      </c>
      <c r="D131" s="88">
        <v>150000</v>
      </c>
      <c r="E131" s="88">
        <v>30000</v>
      </c>
      <c r="F131" s="88">
        <f t="shared" si="16"/>
        <v>120000</v>
      </c>
    </row>
    <row r="132" spans="1:7" x14ac:dyDescent="0.2">
      <c r="A132" s="83" t="s">
        <v>239</v>
      </c>
      <c r="B132" s="84" t="s">
        <v>124</v>
      </c>
      <c r="C132" s="85" t="s">
        <v>240</v>
      </c>
      <c r="D132" s="129">
        <f>D133+D137</f>
        <v>82332596.88000001</v>
      </c>
      <c r="E132" s="129">
        <f>E133+E137</f>
        <v>8597894.379999999</v>
      </c>
      <c r="F132" s="129">
        <f t="shared" si="16"/>
        <v>73734702.500000015</v>
      </c>
    </row>
    <row r="133" spans="1:7" ht="25.15" customHeight="1" x14ac:dyDescent="0.2">
      <c r="A133" s="87" t="s">
        <v>146</v>
      </c>
      <c r="B133" s="105" t="s">
        <v>124</v>
      </c>
      <c r="C133" s="107" t="s">
        <v>241</v>
      </c>
      <c r="D133" s="88">
        <f>D149+D153+D158+D142</f>
        <v>81984896.88000001</v>
      </c>
      <c r="E133" s="88">
        <f>E149+E153+E158+E142</f>
        <v>8597894.379999999</v>
      </c>
      <c r="F133" s="88">
        <f t="shared" si="16"/>
        <v>73387002.500000015</v>
      </c>
    </row>
    <row r="134" spans="1:7" ht="33" customHeight="1" x14ac:dyDescent="0.2">
      <c r="A134" s="87" t="s">
        <v>148</v>
      </c>
      <c r="B134" s="105" t="s">
        <v>124</v>
      </c>
      <c r="C134" s="107" t="s">
        <v>242</v>
      </c>
      <c r="D134" s="88">
        <f>D150+D154+D159+D143</f>
        <v>81984896.88000001</v>
      </c>
      <c r="E134" s="88">
        <f>E150+E154+E159+E143</f>
        <v>8597894.379999999</v>
      </c>
      <c r="F134" s="88">
        <f t="shared" si="16"/>
        <v>73387002.500000015</v>
      </c>
    </row>
    <row r="135" spans="1:7" ht="35.25" customHeight="1" x14ac:dyDescent="0.2">
      <c r="A135" s="87" t="s">
        <v>833</v>
      </c>
      <c r="B135" s="105" t="s">
        <v>124</v>
      </c>
      <c r="C135" s="107" t="s">
        <v>845</v>
      </c>
      <c r="D135" s="88">
        <f>D155</f>
        <v>61635354</v>
      </c>
      <c r="E135" s="88">
        <f>E155</f>
        <v>0</v>
      </c>
      <c r="F135" s="88">
        <f t="shared" si="16"/>
        <v>61635354</v>
      </c>
    </row>
    <row r="136" spans="1:7" ht="16.149999999999999" customHeight="1" x14ac:dyDescent="0.2">
      <c r="A136" s="87" t="s">
        <v>152</v>
      </c>
      <c r="B136" s="105" t="s">
        <v>124</v>
      </c>
      <c r="C136" s="107" t="s">
        <v>243</v>
      </c>
      <c r="D136" s="88">
        <f>D144+D151+D156+D160</f>
        <v>20349542.880000003</v>
      </c>
      <c r="E136" s="88">
        <f>E151+E156+E160+E144</f>
        <v>8597894.379999999</v>
      </c>
      <c r="F136" s="88">
        <f t="shared" si="16"/>
        <v>11751648.500000004</v>
      </c>
    </row>
    <row r="137" spans="1:7" ht="18.600000000000001" customHeight="1" x14ac:dyDescent="0.2">
      <c r="A137" s="87" t="s">
        <v>154</v>
      </c>
      <c r="B137" s="105" t="s">
        <v>124</v>
      </c>
      <c r="C137" s="107" t="s">
        <v>247</v>
      </c>
      <c r="D137" s="88">
        <f>D138</f>
        <v>347700</v>
      </c>
      <c r="E137" s="88">
        <f>E138</f>
        <v>0</v>
      </c>
      <c r="F137" s="88">
        <f t="shared" si="16"/>
        <v>347700</v>
      </c>
    </row>
    <row r="138" spans="1:7" ht="58.5" customHeight="1" x14ac:dyDescent="0.2">
      <c r="A138" s="87" t="s">
        <v>248</v>
      </c>
      <c r="B138" s="105" t="s">
        <v>124</v>
      </c>
      <c r="C138" s="107" t="s">
        <v>249</v>
      </c>
      <c r="D138" s="88">
        <f>D146+D162</f>
        <v>347700</v>
      </c>
      <c r="E138" s="88">
        <f>E146+E162</f>
        <v>0</v>
      </c>
      <c r="F138" s="88">
        <f t="shared" si="16"/>
        <v>347700</v>
      </c>
    </row>
    <row r="139" spans="1:7" ht="60" customHeight="1" x14ac:dyDescent="0.2">
      <c r="A139" s="87" t="s">
        <v>250</v>
      </c>
      <c r="B139" s="105" t="s">
        <v>124</v>
      </c>
      <c r="C139" s="107" t="s">
        <v>251</v>
      </c>
      <c r="D139" s="88">
        <f>D163</f>
        <v>192000</v>
      </c>
      <c r="E139" s="88">
        <f>E163</f>
        <v>0</v>
      </c>
      <c r="F139" s="88">
        <f t="shared" si="16"/>
        <v>192000</v>
      </c>
      <c r="G139" s="90"/>
    </row>
    <row r="140" spans="1:7" ht="62.25" customHeight="1" x14ac:dyDescent="0.2">
      <c r="A140" s="87" t="s">
        <v>252</v>
      </c>
      <c r="B140" s="105" t="s">
        <v>124</v>
      </c>
      <c r="C140" s="107" t="s">
        <v>253</v>
      </c>
      <c r="D140" s="88">
        <f>D147</f>
        <v>155700</v>
      </c>
      <c r="E140" s="88">
        <f>E147</f>
        <v>0</v>
      </c>
      <c r="F140" s="88">
        <f t="shared" si="16"/>
        <v>155700</v>
      </c>
    </row>
    <row r="141" spans="1:7" x14ac:dyDescent="0.2">
      <c r="A141" s="83" t="s">
        <v>254</v>
      </c>
      <c r="B141" s="84" t="s">
        <v>124</v>
      </c>
      <c r="C141" s="85" t="s">
        <v>255</v>
      </c>
      <c r="D141" s="129">
        <f>D142+D145</f>
        <v>164744</v>
      </c>
      <c r="E141" s="129">
        <f>E142+E145</f>
        <v>9044</v>
      </c>
      <c r="F141" s="129">
        <f t="shared" si="16"/>
        <v>155700</v>
      </c>
    </row>
    <row r="142" spans="1:7" ht="27" customHeight="1" x14ac:dyDescent="0.2">
      <c r="A142" s="87" t="s">
        <v>146</v>
      </c>
      <c r="B142" s="105" t="s">
        <v>124</v>
      </c>
      <c r="C142" s="107" t="s">
        <v>797</v>
      </c>
      <c r="D142" s="88">
        <f>D143</f>
        <v>9044</v>
      </c>
      <c r="E142" s="88">
        <f>E143</f>
        <v>9044</v>
      </c>
      <c r="F142" s="88">
        <f>D142-E142</f>
        <v>0</v>
      </c>
    </row>
    <row r="143" spans="1:7" ht="33.75" x14ac:dyDescent="0.2">
      <c r="A143" s="87" t="s">
        <v>148</v>
      </c>
      <c r="B143" s="105" t="s">
        <v>124</v>
      </c>
      <c r="C143" s="107" t="s">
        <v>798</v>
      </c>
      <c r="D143" s="88">
        <f>D144</f>
        <v>9044</v>
      </c>
      <c r="E143" s="88">
        <f>E144</f>
        <v>9044</v>
      </c>
      <c r="F143" s="88">
        <f>D143-E143</f>
        <v>0</v>
      </c>
    </row>
    <row r="144" spans="1:7" x14ac:dyDescent="0.2">
      <c r="A144" s="87" t="s">
        <v>152</v>
      </c>
      <c r="B144" s="105" t="s">
        <v>124</v>
      </c>
      <c r="C144" s="107" t="s">
        <v>799</v>
      </c>
      <c r="D144" s="88">
        <v>9044</v>
      </c>
      <c r="E144" s="88">
        <v>9044</v>
      </c>
      <c r="F144" s="88">
        <f>D144-E144</f>
        <v>0</v>
      </c>
    </row>
    <row r="145" spans="1:6" ht="19.899999999999999" customHeight="1" x14ac:dyDescent="0.2">
      <c r="A145" s="87" t="s">
        <v>154</v>
      </c>
      <c r="B145" s="105" t="s">
        <v>124</v>
      </c>
      <c r="C145" s="107" t="s">
        <v>256</v>
      </c>
      <c r="D145" s="88">
        <f t="shared" ref="D145:E146" si="22">D146</f>
        <v>155700</v>
      </c>
      <c r="E145" s="88">
        <f t="shared" si="22"/>
        <v>0</v>
      </c>
      <c r="F145" s="88">
        <f t="shared" si="16"/>
        <v>155700</v>
      </c>
    </row>
    <row r="146" spans="1:6" ht="52.5" customHeight="1" x14ac:dyDescent="0.2">
      <c r="A146" s="87" t="s">
        <v>248</v>
      </c>
      <c r="B146" s="105" t="s">
        <v>124</v>
      </c>
      <c r="C146" s="107" t="s">
        <v>257</v>
      </c>
      <c r="D146" s="88">
        <f t="shared" si="22"/>
        <v>155700</v>
      </c>
      <c r="E146" s="88">
        <f t="shared" si="22"/>
        <v>0</v>
      </c>
      <c r="F146" s="88">
        <f t="shared" si="16"/>
        <v>155700</v>
      </c>
    </row>
    <row r="147" spans="1:6" ht="65.25" customHeight="1" x14ac:dyDescent="0.2">
      <c r="A147" s="87" t="s">
        <v>252</v>
      </c>
      <c r="B147" s="105" t="s">
        <v>124</v>
      </c>
      <c r="C147" s="107" t="s">
        <v>258</v>
      </c>
      <c r="D147" s="88">
        <v>155700</v>
      </c>
      <c r="E147" s="88">
        <v>0</v>
      </c>
      <c r="F147" s="88">
        <f t="shared" si="16"/>
        <v>155700</v>
      </c>
    </row>
    <row r="148" spans="1:6" ht="19.149999999999999" customHeight="1" x14ac:dyDescent="0.2">
      <c r="A148" s="83" t="s">
        <v>259</v>
      </c>
      <c r="B148" s="84" t="s">
        <v>124</v>
      </c>
      <c r="C148" s="85" t="s">
        <v>260</v>
      </c>
      <c r="D148" s="129">
        <f t="shared" ref="D148:E150" si="23">D149</f>
        <v>6935782.2599999998</v>
      </c>
      <c r="E148" s="129">
        <f t="shared" si="23"/>
        <v>2501780.11</v>
      </c>
      <c r="F148" s="129">
        <f t="shared" si="16"/>
        <v>4434002.1500000004</v>
      </c>
    </row>
    <row r="149" spans="1:6" ht="23.45" customHeight="1" x14ac:dyDescent="0.2">
      <c r="A149" s="87" t="s">
        <v>146</v>
      </c>
      <c r="B149" s="105" t="s">
        <v>124</v>
      </c>
      <c r="C149" s="107" t="s">
        <v>261</v>
      </c>
      <c r="D149" s="88">
        <f t="shared" si="23"/>
        <v>6935782.2599999998</v>
      </c>
      <c r="E149" s="88">
        <f t="shared" si="23"/>
        <v>2501780.11</v>
      </c>
      <c r="F149" s="88">
        <f t="shared" si="16"/>
        <v>4434002.1500000004</v>
      </c>
    </row>
    <row r="150" spans="1:6" ht="33" customHeight="1" x14ac:dyDescent="0.2">
      <c r="A150" s="87" t="s">
        <v>148</v>
      </c>
      <c r="B150" s="105" t="s">
        <v>124</v>
      </c>
      <c r="C150" s="107" t="s">
        <v>262</v>
      </c>
      <c r="D150" s="88">
        <f t="shared" si="23"/>
        <v>6935782.2599999998</v>
      </c>
      <c r="E150" s="88">
        <f t="shared" si="23"/>
        <v>2501780.11</v>
      </c>
      <c r="F150" s="88">
        <f t="shared" si="16"/>
        <v>4434002.1500000004</v>
      </c>
    </row>
    <row r="151" spans="1:6" ht="14.45" customHeight="1" x14ac:dyDescent="0.2">
      <c r="A151" s="87" t="s">
        <v>152</v>
      </c>
      <c r="B151" s="105" t="s">
        <v>124</v>
      </c>
      <c r="C151" s="107" t="s">
        <v>263</v>
      </c>
      <c r="D151" s="88">
        <v>6935782.2599999998</v>
      </c>
      <c r="E151" s="88">
        <v>2501780.11</v>
      </c>
      <c r="F151" s="88">
        <f t="shared" si="16"/>
        <v>4434002.1500000004</v>
      </c>
    </row>
    <row r="152" spans="1:6" ht="14.45" customHeight="1" x14ac:dyDescent="0.2">
      <c r="A152" s="83" t="s">
        <v>264</v>
      </c>
      <c r="B152" s="84" t="s">
        <v>124</v>
      </c>
      <c r="C152" s="85" t="s">
        <v>265</v>
      </c>
      <c r="D152" s="129">
        <f t="shared" ref="D152:E153" si="24">D153</f>
        <v>72809473.700000003</v>
      </c>
      <c r="E152" s="129">
        <f t="shared" si="24"/>
        <v>6087070.2699999996</v>
      </c>
      <c r="F152" s="129">
        <f t="shared" ref="F152:F222" si="25">D152-E152</f>
        <v>66722403.430000007</v>
      </c>
    </row>
    <row r="153" spans="1:6" ht="24" customHeight="1" x14ac:dyDescent="0.2">
      <c r="A153" s="87" t="s">
        <v>146</v>
      </c>
      <c r="B153" s="105" t="s">
        <v>124</v>
      </c>
      <c r="C153" s="107" t="s">
        <v>266</v>
      </c>
      <c r="D153" s="88">
        <f t="shared" si="24"/>
        <v>72809473.700000003</v>
      </c>
      <c r="E153" s="88">
        <f t="shared" si="24"/>
        <v>6087070.2699999996</v>
      </c>
      <c r="F153" s="88">
        <f t="shared" si="25"/>
        <v>66722403.430000007</v>
      </c>
    </row>
    <row r="154" spans="1:6" ht="39" customHeight="1" x14ac:dyDescent="0.2">
      <c r="A154" s="87" t="s">
        <v>148</v>
      </c>
      <c r="B154" s="105" t="s">
        <v>124</v>
      </c>
      <c r="C154" s="107" t="s">
        <v>267</v>
      </c>
      <c r="D154" s="88">
        <f>D155+D156</f>
        <v>72809473.700000003</v>
      </c>
      <c r="E154" s="88">
        <f>E155+E156</f>
        <v>6087070.2699999996</v>
      </c>
      <c r="F154" s="88">
        <f>F155+F156</f>
        <v>66722403.43</v>
      </c>
    </row>
    <row r="155" spans="1:6" ht="33.75" x14ac:dyDescent="0.2">
      <c r="A155" s="87" t="s">
        <v>833</v>
      </c>
      <c r="B155" s="105" t="s">
        <v>124</v>
      </c>
      <c r="C155" s="107" t="s">
        <v>832</v>
      </c>
      <c r="D155" s="88">
        <v>61635354</v>
      </c>
      <c r="E155" s="130">
        <v>0</v>
      </c>
      <c r="F155" s="88">
        <f t="shared" ref="F155" si="26">D155-E155</f>
        <v>61635354</v>
      </c>
    </row>
    <row r="156" spans="1:6" ht="15.6" customHeight="1" x14ac:dyDescent="0.2">
      <c r="A156" s="87" t="s">
        <v>152</v>
      </c>
      <c r="B156" s="105" t="s">
        <v>124</v>
      </c>
      <c r="C156" s="107" t="s">
        <v>268</v>
      </c>
      <c r="D156" s="88">
        <v>11174119.699999999</v>
      </c>
      <c r="E156" s="130">
        <v>6087070.2699999996</v>
      </c>
      <c r="F156" s="88">
        <f t="shared" si="25"/>
        <v>5087049.43</v>
      </c>
    </row>
    <row r="157" spans="1:6" ht="22.9" customHeight="1" x14ac:dyDescent="0.2">
      <c r="A157" s="83" t="s">
        <v>269</v>
      </c>
      <c r="B157" s="84" t="s">
        <v>124</v>
      </c>
      <c r="C157" s="85" t="s">
        <v>270</v>
      </c>
      <c r="D157" s="129">
        <f>D158+D161</f>
        <v>2422596.92</v>
      </c>
      <c r="E157" s="129">
        <f>E158+E161</f>
        <v>0</v>
      </c>
      <c r="F157" s="129">
        <f t="shared" si="25"/>
        <v>2422596.92</v>
      </c>
    </row>
    <row r="158" spans="1:6" ht="25.15" customHeight="1" x14ac:dyDescent="0.2">
      <c r="A158" s="87" t="s">
        <v>146</v>
      </c>
      <c r="B158" s="105" t="s">
        <v>124</v>
      </c>
      <c r="C158" s="107" t="s">
        <v>271</v>
      </c>
      <c r="D158" s="88">
        <f>D159</f>
        <v>2230596.92</v>
      </c>
      <c r="E158" s="88">
        <f>E159</f>
        <v>0</v>
      </c>
      <c r="F158" s="88">
        <f t="shared" si="25"/>
        <v>2230596.92</v>
      </c>
    </row>
    <row r="159" spans="1:6" ht="35.450000000000003" customHeight="1" x14ac:dyDescent="0.2">
      <c r="A159" s="87" t="s">
        <v>148</v>
      </c>
      <c r="B159" s="105" t="s">
        <v>124</v>
      </c>
      <c r="C159" s="107" t="s">
        <v>272</v>
      </c>
      <c r="D159" s="88">
        <f>D160</f>
        <v>2230596.92</v>
      </c>
      <c r="E159" s="88">
        <f>E160</f>
        <v>0</v>
      </c>
      <c r="F159" s="88">
        <f t="shared" si="25"/>
        <v>2230596.92</v>
      </c>
    </row>
    <row r="160" spans="1:6" ht="19.149999999999999" customHeight="1" x14ac:dyDescent="0.2">
      <c r="A160" s="87" t="s">
        <v>152</v>
      </c>
      <c r="B160" s="105" t="s">
        <v>124</v>
      </c>
      <c r="C160" s="107" t="s">
        <v>556</v>
      </c>
      <c r="D160" s="88">
        <v>2230596.92</v>
      </c>
      <c r="E160" s="88">
        <v>0</v>
      </c>
      <c r="F160" s="88">
        <f>D160-E160</f>
        <v>2230596.92</v>
      </c>
    </row>
    <row r="161" spans="1:6" ht="18.600000000000001" customHeight="1" x14ac:dyDescent="0.2">
      <c r="A161" s="87" t="s">
        <v>154</v>
      </c>
      <c r="B161" s="105" t="s">
        <v>124</v>
      </c>
      <c r="C161" s="107" t="s">
        <v>273</v>
      </c>
      <c r="D161" s="88">
        <f>D162</f>
        <v>192000</v>
      </c>
      <c r="E161" s="88">
        <f>E162</f>
        <v>0</v>
      </c>
      <c r="F161" s="88">
        <f t="shared" si="25"/>
        <v>192000</v>
      </c>
    </row>
    <row r="162" spans="1:6" ht="60.75" customHeight="1" x14ac:dyDescent="0.2">
      <c r="A162" s="87" t="s">
        <v>248</v>
      </c>
      <c r="B162" s="105" t="s">
        <v>124</v>
      </c>
      <c r="C162" s="107" t="s">
        <v>274</v>
      </c>
      <c r="D162" s="88">
        <f>D163</f>
        <v>192000</v>
      </c>
      <c r="E162" s="88">
        <f>E163</f>
        <v>0</v>
      </c>
      <c r="F162" s="88">
        <f t="shared" si="25"/>
        <v>192000</v>
      </c>
    </row>
    <row r="163" spans="1:6" ht="63" customHeight="1" x14ac:dyDescent="0.2">
      <c r="A163" s="87" t="s">
        <v>250</v>
      </c>
      <c r="B163" s="105" t="s">
        <v>124</v>
      </c>
      <c r="C163" s="107" t="s">
        <v>275</v>
      </c>
      <c r="D163" s="88">
        <v>192000</v>
      </c>
      <c r="E163" s="88">
        <v>0</v>
      </c>
      <c r="F163" s="88">
        <f t="shared" si="25"/>
        <v>192000</v>
      </c>
    </row>
    <row r="164" spans="1:6" ht="22.9" customHeight="1" x14ac:dyDescent="0.2">
      <c r="A164" s="83" t="s">
        <v>276</v>
      </c>
      <c r="B164" s="84" t="s">
        <v>124</v>
      </c>
      <c r="C164" s="85" t="s">
        <v>277</v>
      </c>
      <c r="D164" s="129">
        <f>D165+D169+D173</f>
        <v>76532506.799999997</v>
      </c>
      <c r="E164" s="129">
        <f>E165+E169+E173</f>
        <v>30394402.09</v>
      </c>
      <c r="F164" s="129">
        <f t="shared" si="25"/>
        <v>46138104.709999993</v>
      </c>
    </row>
    <row r="165" spans="1:6" ht="24" customHeight="1" x14ac:dyDescent="0.2">
      <c r="A165" s="87" t="s">
        <v>146</v>
      </c>
      <c r="B165" s="105" t="s">
        <v>124</v>
      </c>
      <c r="C165" s="107" t="s">
        <v>278</v>
      </c>
      <c r="D165" s="88">
        <f>D177+D184+D189</f>
        <v>45601781.269999996</v>
      </c>
      <c r="E165" s="88">
        <f>E177+E184+E189</f>
        <v>15608971.290000001</v>
      </c>
      <c r="F165" s="88">
        <f t="shared" si="25"/>
        <v>29992809.979999997</v>
      </c>
    </row>
    <row r="166" spans="1:6" ht="33" customHeight="1" x14ac:dyDescent="0.2">
      <c r="A166" s="87" t="s">
        <v>148</v>
      </c>
      <c r="B166" s="105" t="s">
        <v>124</v>
      </c>
      <c r="C166" s="107" t="s">
        <v>279</v>
      </c>
      <c r="D166" s="88">
        <f>D167+D168</f>
        <v>16439409.09</v>
      </c>
      <c r="E166" s="88">
        <f>E167+E168</f>
        <v>4671751.91</v>
      </c>
      <c r="F166" s="88">
        <f t="shared" si="25"/>
        <v>11767657.18</v>
      </c>
    </row>
    <row r="167" spans="1:6" ht="13.15" customHeight="1" x14ac:dyDescent="0.2">
      <c r="A167" s="87" t="s">
        <v>152</v>
      </c>
      <c r="B167" s="105" t="s">
        <v>124</v>
      </c>
      <c r="C167" s="107" t="s">
        <v>280</v>
      </c>
      <c r="D167" s="88">
        <f>D179+D186</f>
        <v>7146220.5700000003</v>
      </c>
      <c r="E167" s="88">
        <f>E179+E186</f>
        <v>989275.02</v>
      </c>
      <c r="F167" s="88">
        <f t="shared" si="25"/>
        <v>6156945.5500000007</v>
      </c>
    </row>
    <row r="168" spans="1:6" ht="15.6" customHeight="1" x14ac:dyDescent="0.2">
      <c r="A168" s="87" t="s">
        <v>657</v>
      </c>
      <c r="B168" s="105" t="s">
        <v>124</v>
      </c>
      <c r="C168" s="107" t="s">
        <v>655</v>
      </c>
      <c r="D168" s="88">
        <f>D187+D192</f>
        <v>9293188.5199999996</v>
      </c>
      <c r="E168" s="88">
        <f>E187+E192</f>
        <v>3682476.8899999997</v>
      </c>
      <c r="F168" s="88">
        <f>F187+F192</f>
        <v>5610711.6299999999</v>
      </c>
    </row>
    <row r="169" spans="1:6" ht="34.9" customHeight="1" x14ac:dyDescent="0.2">
      <c r="A169" s="87" t="s">
        <v>244</v>
      </c>
      <c r="B169" s="105" t="s">
        <v>124</v>
      </c>
      <c r="C169" s="107" t="s">
        <v>284</v>
      </c>
      <c r="D169" s="88">
        <f>D170</f>
        <v>30749525.530000001</v>
      </c>
      <c r="E169" s="88">
        <f>E170</f>
        <v>14604230.799999999</v>
      </c>
      <c r="F169" s="88">
        <f t="shared" si="25"/>
        <v>16145294.730000002</v>
      </c>
    </row>
    <row r="170" spans="1:6" ht="13.9" customHeight="1" x14ac:dyDescent="0.2">
      <c r="A170" s="87" t="s">
        <v>245</v>
      </c>
      <c r="B170" s="105" t="s">
        <v>124</v>
      </c>
      <c r="C170" s="107" t="s">
        <v>285</v>
      </c>
      <c r="D170" s="88">
        <f>D171+D172</f>
        <v>30749525.530000001</v>
      </c>
      <c r="E170" s="88">
        <f>E171+E172</f>
        <v>14604230.799999999</v>
      </c>
      <c r="F170" s="88">
        <f t="shared" si="25"/>
        <v>16145294.730000002</v>
      </c>
    </row>
    <row r="171" spans="1:6" ht="58.9" customHeight="1" x14ac:dyDescent="0.2">
      <c r="A171" s="87" t="s">
        <v>286</v>
      </c>
      <c r="B171" s="105" t="s">
        <v>124</v>
      </c>
      <c r="C171" s="107" t="s">
        <v>287</v>
      </c>
      <c r="D171" s="88">
        <f>D196</f>
        <v>29393427.890000001</v>
      </c>
      <c r="E171" s="88">
        <f>E196</f>
        <v>14451300.949999999</v>
      </c>
      <c r="F171" s="88">
        <f t="shared" si="25"/>
        <v>14942126.940000001</v>
      </c>
    </row>
    <row r="172" spans="1:6" ht="23.45" customHeight="1" x14ac:dyDescent="0.2">
      <c r="A172" s="87" t="s">
        <v>246</v>
      </c>
      <c r="B172" s="105" t="s">
        <v>124</v>
      </c>
      <c r="C172" s="107" t="s">
        <v>288</v>
      </c>
      <c r="D172" s="88">
        <f>D197</f>
        <v>1356097.64</v>
      </c>
      <c r="E172" s="88">
        <f>E197</f>
        <v>152929.85</v>
      </c>
      <c r="F172" s="88">
        <f t="shared" si="25"/>
        <v>1203167.7899999998</v>
      </c>
    </row>
    <row r="173" spans="1:6" x14ac:dyDescent="0.2">
      <c r="A173" s="87" t="s">
        <v>154</v>
      </c>
      <c r="B173" s="105" t="s">
        <v>124</v>
      </c>
      <c r="C173" s="107" t="s">
        <v>842</v>
      </c>
      <c r="D173" s="88">
        <f>D180</f>
        <v>181200</v>
      </c>
      <c r="E173" s="88">
        <f t="shared" ref="E173:F173" si="27">E180</f>
        <v>181200</v>
      </c>
      <c r="F173" s="88">
        <f t="shared" si="27"/>
        <v>0</v>
      </c>
    </row>
    <row r="174" spans="1:6" x14ac:dyDescent="0.2">
      <c r="A174" s="87" t="s">
        <v>160</v>
      </c>
      <c r="B174" s="105" t="s">
        <v>124</v>
      </c>
      <c r="C174" s="107" t="s">
        <v>843</v>
      </c>
      <c r="D174" s="88">
        <f>D181</f>
        <v>181200</v>
      </c>
      <c r="E174" s="88">
        <f t="shared" ref="E174:F174" si="28">E181</f>
        <v>181200</v>
      </c>
      <c r="F174" s="88">
        <f t="shared" si="28"/>
        <v>0</v>
      </c>
    </row>
    <row r="175" spans="1:6" x14ac:dyDescent="0.2">
      <c r="A175" s="87" t="s">
        <v>166</v>
      </c>
      <c r="B175" s="105" t="s">
        <v>124</v>
      </c>
      <c r="C175" s="107" t="s">
        <v>844</v>
      </c>
      <c r="D175" s="88">
        <f>D182</f>
        <v>181200</v>
      </c>
      <c r="E175" s="88">
        <f>E182</f>
        <v>181200</v>
      </c>
      <c r="F175" s="88">
        <f>F182</f>
        <v>0</v>
      </c>
    </row>
    <row r="176" spans="1:6" ht="16.149999999999999" customHeight="1" x14ac:dyDescent="0.2">
      <c r="A176" s="83" t="s">
        <v>289</v>
      </c>
      <c r="B176" s="84" t="s">
        <v>124</v>
      </c>
      <c r="C176" s="85" t="s">
        <v>290</v>
      </c>
      <c r="D176" s="129">
        <f>D177+D180</f>
        <v>4140375.05</v>
      </c>
      <c r="E176" s="129">
        <f>E177+E180</f>
        <v>247508.28999999998</v>
      </c>
      <c r="F176" s="129">
        <f t="shared" si="25"/>
        <v>3892866.76</v>
      </c>
    </row>
    <row r="177" spans="1:6" ht="25.15" customHeight="1" x14ac:dyDescent="0.2">
      <c r="A177" s="87" t="s">
        <v>146</v>
      </c>
      <c r="B177" s="105" t="s">
        <v>124</v>
      </c>
      <c r="C177" s="107" t="s">
        <v>291</v>
      </c>
      <c r="D177" s="88">
        <f t="shared" ref="D177:E178" si="29">D178</f>
        <v>3959175.05</v>
      </c>
      <c r="E177" s="88">
        <f t="shared" si="29"/>
        <v>66308.289999999994</v>
      </c>
      <c r="F177" s="88">
        <f t="shared" si="25"/>
        <v>3892866.76</v>
      </c>
    </row>
    <row r="178" spans="1:6" ht="35.450000000000003" customHeight="1" x14ac:dyDescent="0.2">
      <c r="A178" s="87" t="s">
        <v>148</v>
      </c>
      <c r="B178" s="105" t="s">
        <v>124</v>
      </c>
      <c r="C178" s="107" t="s">
        <v>292</v>
      </c>
      <c r="D178" s="88">
        <f t="shared" si="29"/>
        <v>3959175.05</v>
      </c>
      <c r="E178" s="88">
        <f>E179</f>
        <v>66308.289999999994</v>
      </c>
      <c r="F178" s="88">
        <f t="shared" si="25"/>
        <v>3892866.76</v>
      </c>
    </row>
    <row r="179" spans="1:6" ht="17.45" customHeight="1" x14ac:dyDescent="0.2">
      <c r="A179" s="87" t="s">
        <v>152</v>
      </c>
      <c r="B179" s="105" t="s">
        <v>124</v>
      </c>
      <c r="C179" s="107" t="s">
        <v>293</v>
      </c>
      <c r="D179" s="88">
        <v>3959175.05</v>
      </c>
      <c r="E179" s="88">
        <v>66308.289999999994</v>
      </c>
      <c r="F179" s="88">
        <f t="shared" si="25"/>
        <v>3892866.76</v>
      </c>
    </row>
    <row r="180" spans="1:6" x14ac:dyDescent="0.2">
      <c r="A180" s="87" t="s">
        <v>154</v>
      </c>
      <c r="B180" s="105" t="s">
        <v>124</v>
      </c>
      <c r="C180" s="107" t="s">
        <v>800</v>
      </c>
      <c r="D180" s="88">
        <f>D181</f>
        <v>181200</v>
      </c>
      <c r="E180" s="88">
        <f>E181</f>
        <v>181200</v>
      </c>
      <c r="F180" s="88">
        <f>D180-E180</f>
        <v>0</v>
      </c>
    </row>
    <row r="181" spans="1:6" x14ac:dyDescent="0.2">
      <c r="A181" s="87" t="s">
        <v>160</v>
      </c>
      <c r="B181" s="105" t="s">
        <v>124</v>
      </c>
      <c r="C181" s="107" t="s">
        <v>802</v>
      </c>
      <c r="D181" s="88">
        <f>D182</f>
        <v>181200</v>
      </c>
      <c r="E181" s="88">
        <f>E182</f>
        <v>181200</v>
      </c>
      <c r="F181" s="88">
        <f>D181-E181</f>
        <v>0</v>
      </c>
    </row>
    <row r="182" spans="1:6" x14ac:dyDescent="0.2">
      <c r="A182" s="87" t="s">
        <v>166</v>
      </c>
      <c r="B182" s="105" t="s">
        <v>124</v>
      </c>
      <c r="C182" s="107" t="s">
        <v>801</v>
      </c>
      <c r="D182" s="88">
        <v>181200</v>
      </c>
      <c r="E182" s="88">
        <v>181200</v>
      </c>
      <c r="F182" s="88">
        <f>D182-E182</f>
        <v>0</v>
      </c>
    </row>
    <row r="183" spans="1:6" ht="16.149999999999999" customHeight="1" x14ac:dyDescent="0.2">
      <c r="A183" s="83" t="s">
        <v>294</v>
      </c>
      <c r="B183" s="84" t="s">
        <v>124</v>
      </c>
      <c r="C183" s="85" t="s">
        <v>295</v>
      </c>
      <c r="D183" s="129">
        <f>D184</f>
        <v>10480234.039999999</v>
      </c>
      <c r="E183" s="129">
        <f>E184</f>
        <v>4390342.55</v>
      </c>
      <c r="F183" s="129">
        <f t="shared" si="25"/>
        <v>6089891.4899999993</v>
      </c>
    </row>
    <row r="184" spans="1:6" ht="24" customHeight="1" x14ac:dyDescent="0.2">
      <c r="A184" s="87" t="s">
        <v>146</v>
      </c>
      <c r="B184" s="105" t="s">
        <v>124</v>
      </c>
      <c r="C184" s="107" t="s">
        <v>296</v>
      </c>
      <c r="D184" s="88">
        <f>D185</f>
        <v>10480234.039999999</v>
      </c>
      <c r="E184" s="88">
        <f>E185</f>
        <v>4390342.55</v>
      </c>
      <c r="F184" s="88">
        <f t="shared" si="25"/>
        <v>6089891.4899999993</v>
      </c>
    </row>
    <row r="185" spans="1:6" ht="33" customHeight="1" x14ac:dyDescent="0.2">
      <c r="A185" s="87" t="s">
        <v>148</v>
      </c>
      <c r="B185" s="105" t="s">
        <v>124</v>
      </c>
      <c r="C185" s="107" t="s">
        <v>297</v>
      </c>
      <c r="D185" s="88">
        <f>D186+D187</f>
        <v>10480234.039999999</v>
      </c>
      <c r="E185" s="88">
        <f>E186+E187</f>
        <v>4390342.55</v>
      </c>
      <c r="F185" s="88">
        <f t="shared" si="25"/>
        <v>6089891.4899999993</v>
      </c>
    </row>
    <row r="186" spans="1:6" ht="16.899999999999999" customHeight="1" x14ac:dyDescent="0.2">
      <c r="A186" s="87" t="s">
        <v>152</v>
      </c>
      <c r="B186" s="105" t="s">
        <v>124</v>
      </c>
      <c r="C186" s="107" t="s">
        <v>298</v>
      </c>
      <c r="D186" s="88">
        <v>3187045.52</v>
      </c>
      <c r="E186" s="88">
        <v>922966.73</v>
      </c>
      <c r="F186" s="88">
        <f t="shared" si="25"/>
        <v>2264078.79</v>
      </c>
    </row>
    <row r="187" spans="1:6" ht="15.6" customHeight="1" x14ac:dyDescent="0.2">
      <c r="A187" s="87" t="s">
        <v>657</v>
      </c>
      <c r="B187" s="105" t="s">
        <v>124</v>
      </c>
      <c r="C187" s="107" t="s">
        <v>644</v>
      </c>
      <c r="D187" s="130">
        <v>7293188.5199999996</v>
      </c>
      <c r="E187" s="130">
        <v>3467375.82</v>
      </c>
      <c r="F187" s="88">
        <f>D187-E187</f>
        <v>3825812.6999999997</v>
      </c>
    </row>
    <row r="188" spans="1:6" ht="15.6" customHeight="1" x14ac:dyDescent="0.2">
      <c r="A188" s="83" t="s">
        <v>299</v>
      </c>
      <c r="B188" s="84" t="s">
        <v>124</v>
      </c>
      <c r="C188" s="85" t="s">
        <v>300</v>
      </c>
      <c r="D188" s="129">
        <f>D189</f>
        <v>31162372.18</v>
      </c>
      <c r="E188" s="129">
        <f>E189</f>
        <v>11152320.450000001</v>
      </c>
      <c r="F188" s="129">
        <f t="shared" si="25"/>
        <v>20010051.729999997</v>
      </c>
    </row>
    <row r="189" spans="1:6" ht="25.15" customHeight="1" x14ac:dyDescent="0.2">
      <c r="A189" s="87" t="s">
        <v>146</v>
      </c>
      <c r="B189" s="105" t="s">
        <v>124</v>
      </c>
      <c r="C189" s="107" t="s">
        <v>301</v>
      </c>
      <c r="D189" s="88">
        <f>D190</f>
        <v>31162372.18</v>
      </c>
      <c r="E189" s="88">
        <f>E190</f>
        <v>11152320.450000001</v>
      </c>
      <c r="F189" s="88">
        <f t="shared" si="25"/>
        <v>20010051.729999997</v>
      </c>
    </row>
    <row r="190" spans="1:6" ht="34.15" customHeight="1" x14ac:dyDescent="0.2">
      <c r="A190" s="87" t="s">
        <v>148</v>
      </c>
      <c r="B190" s="105" t="s">
        <v>124</v>
      </c>
      <c r="C190" s="107" t="s">
        <v>302</v>
      </c>
      <c r="D190" s="88">
        <f>D191+D192</f>
        <v>31162372.18</v>
      </c>
      <c r="E190" s="88">
        <f>E191+E192</f>
        <v>11152320.450000001</v>
      </c>
      <c r="F190" s="88">
        <f t="shared" si="25"/>
        <v>20010051.729999997</v>
      </c>
    </row>
    <row r="191" spans="1:6" ht="17.45" customHeight="1" x14ac:dyDescent="0.2">
      <c r="A191" s="87" t="s">
        <v>152</v>
      </c>
      <c r="B191" s="105" t="s">
        <v>124</v>
      </c>
      <c r="C191" s="107" t="s">
        <v>303</v>
      </c>
      <c r="D191" s="130">
        <v>29162372.18</v>
      </c>
      <c r="E191" s="130">
        <v>10937219.380000001</v>
      </c>
      <c r="F191" s="88">
        <f t="shared" si="25"/>
        <v>18225152.799999997</v>
      </c>
    </row>
    <row r="192" spans="1:6" ht="18" customHeight="1" x14ac:dyDescent="0.2">
      <c r="A192" s="87" t="s">
        <v>657</v>
      </c>
      <c r="B192" s="105" t="s">
        <v>124</v>
      </c>
      <c r="C192" s="107" t="s">
        <v>643</v>
      </c>
      <c r="D192" s="88">
        <v>2000000</v>
      </c>
      <c r="E192" s="88">
        <v>215101.07</v>
      </c>
      <c r="F192" s="88">
        <f t="shared" si="25"/>
        <v>1784898.93</v>
      </c>
    </row>
    <row r="193" spans="1:7" ht="27.6" customHeight="1" x14ac:dyDescent="0.2">
      <c r="A193" s="83" t="s">
        <v>304</v>
      </c>
      <c r="B193" s="84" t="s">
        <v>124</v>
      </c>
      <c r="C193" s="85" t="s">
        <v>305</v>
      </c>
      <c r="D193" s="129">
        <f>D194</f>
        <v>30749525.530000001</v>
      </c>
      <c r="E193" s="129">
        <f>E194</f>
        <v>14604230.799999999</v>
      </c>
      <c r="F193" s="129">
        <f t="shared" si="25"/>
        <v>16145294.730000002</v>
      </c>
    </row>
    <row r="194" spans="1:7" ht="37.5" customHeight="1" x14ac:dyDescent="0.2">
      <c r="A194" s="87" t="s">
        <v>244</v>
      </c>
      <c r="B194" s="105" t="s">
        <v>124</v>
      </c>
      <c r="C194" s="107" t="s">
        <v>306</v>
      </c>
      <c r="D194" s="88">
        <f>D195</f>
        <v>30749525.530000001</v>
      </c>
      <c r="E194" s="88">
        <f>E195</f>
        <v>14604230.799999999</v>
      </c>
      <c r="F194" s="88">
        <f t="shared" si="25"/>
        <v>16145294.730000002</v>
      </c>
    </row>
    <row r="195" spans="1:7" ht="18" customHeight="1" x14ac:dyDescent="0.2">
      <c r="A195" s="87" t="s">
        <v>245</v>
      </c>
      <c r="B195" s="105" t="s">
        <v>124</v>
      </c>
      <c r="C195" s="107" t="s">
        <v>307</v>
      </c>
      <c r="D195" s="88">
        <f>D196+D197</f>
        <v>30749525.530000001</v>
      </c>
      <c r="E195" s="88">
        <f>E196+E197</f>
        <v>14604230.799999999</v>
      </c>
      <c r="F195" s="88">
        <f t="shared" si="25"/>
        <v>16145294.730000002</v>
      </c>
    </row>
    <row r="196" spans="1:7" ht="58.15" customHeight="1" x14ac:dyDescent="0.2">
      <c r="A196" s="87" t="s">
        <v>286</v>
      </c>
      <c r="B196" s="105" t="s">
        <v>124</v>
      </c>
      <c r="C196" s="107" t="s">
        <v>308</v>
      </c>
      <c r="D196" s="130">
        <v>29393427.890000001</v>
      </c>
      <c r="E196" s="130">
        <v>14451300.949999999</v>
      </c>
      <c r="F196" s="88">
        <f t="shared" si="25"/>
        <v>14942126.940000001</v>
      </c>
    </row>
    <row r="197" spans="1:7" ht="24.6" customHeight="1" x14ac:dyDescent="0.2">
      <c r="A197" s="87" t="s">
        <v>246</v>
      </c>
      <c r="B197" s="105" t="s">
        <v>124</v>
      </c>
      <c r="C197" s="107" t="s">
        <v>309</v>
      </c>
      <c r="D197" s="130">
        <v>1356097.64</v>
      </c>
      <c r="E197" s="130">
        <v>152929.85</v>
      </c>
      <c r="F197" s="88">
        <f t="shared" si="25"/>
        <v>1203167.7899999998</v>
      </c>
    </row>
    <row r="198" spans="1:7" x14ac:dyDescent="0.2">
      <c r="A198" s="83" t="s">
        <v>310</v>
      </c>
      <c r="B198" s="84" t="s">
        <v>124</v>
      </c>
      <c r="C198" s="85" t="s">
        <v>311</v>
      </c>
      <c r="D198" s="129">
        <f>D199+D204+D208+D214</f>
        <v>364369120.14999998</v>
      </c>
      <c r="E198" s="129">
        <f>E199+E204+E208+E214</f>
        <v>170914344.29999998</v>
      </c>
      <c r="F198" s="129">
        <f t="shared" si="25"/>
        <v>193454775.84999999</v>
      </c>
      <c r="G198" s="89"/>
    </row>
    <row r="199" spans="1:7" ht="57" customHeight="1" x14ac:dyDescent="0.2">
      <c r="A199" s="87" t="s">
        <v>128</v>
      </c>
      <c r="B199" s="105" t="s">
        <v>124</v>
      </c>
      <c r="C199" s="107" t="s">
        <v>312</v>
      </c>
      <c r="D199" s="88">
        <f>D200</f>
        <v>5896618.8099999996</v>
      </c>
      <c r="E199" s="88">
        <f>E200</f>
        <v>2170897.5499999998</v>
      </c>
      <c r="F199" s="88">
        <f t="shared" si="25"/>
        <v>3725721.26</v>
      </c>
    </row>
    <row r="200" spans="1:7" ht="24.6" customHeight="1" x14ac:dyDescent="0.2">
      <c r="A200" s="87" t="s">
        <v>138</v>
      </c>
      <c r="B200" s="105" t="s">
        <v>124</v>
      </c>
      <c r="C200" s="107" t="s">
        <v>313</v>
      </c>
      <c r="D200" s="88">
        <f>D201+D202+D203</f>
        <v>5896618.8099999996</v>
      </c>
      <c r="E200" s="88">
        <f>E201+E202+E203</f>
        <v>2170897.5499999998</v>
      </c>
      <c r="F200" s="88">
        <f t="shared" si="25"/>
        <v>3725721.26</v>
      </c>
    </row>
    <row r="201" spans="1:7" ht="26.45" customHeight="1" x14ac:dyDescent="0.2">
      <c r="A201" s="87" t="s">
        <v>140</v>
      </c>
      <c r="B201" s="105" t="s">
        <v>124</v>
      </c>
      <c r="C201" s="107" t="s">
        <v>314</v>
      </c>
      <c r="D201" s="88">
        <f>D239</f>
        <v>4527142.67</v>
      </c>
      <c r="E201" s="88">
        <f t="shared" ref="E201:E203" si="30">E239</f>
        <v>1647441.02</v>
      </c>
      <c r="F201" s="88">
        <f t="shared" si="25"/>
        <v>2879701.65</v>
      </c>
    </row>
    <row r="202" spans="1:7" ht="35.450000000000003" customHeight="1" x14ac:dyDescent="0.2">
      <c r="A202" s="87" t="s">
        <v>142</v>
      </c>
      <c r="B202" s="105" t="s">
        <v>124</v>
      </c>
      <c r="C202" s="107" t="s">
        <v>315</v>
      </c>
      <c r="D202" s="88">
        <f>D240</f>
        <v>19750</v>
      </c>
      <c r="E202" s="88">
        <f t="shared" si="30"/>
        <v>12574</v>
      </c>
      <c r="F202" s="88">
        <f t="shared" si="25"/>
        <v>7176</v>
      </c>
    </row>
    <row r="203" spans="1:7" ht="49.5" customHeight="1" x14ac:dyDescent="0.2">
      <c r="A203" s="87" t="s">
        <v>144</v>
      </c>
      <c r="B203" s="105" t="s">
        <v>124</v>
      </c>
      <c r="C203" s="107" t="s">
        <v>316</v>
      </c>
      <c r="D203" s="88">
        <f>D241</f>
        <v>1349726.14</v>
      </c>
      <c r="E203" s="88">
        <f t="shared" si="30"/>
        <v>510882.53</v>
      </c>
      <c r="F203" s="88">
        <f t="shared" si="25"/>
        <v>838843.60999999987</v>
      </c>
    </row>
    <row r="204" spans="1:7" ht="24.6" customHeight="1" x14ac:dyDescent="0.2">
      <c r="A204" s="87" t="s">
        <v>146</v>
      </c>
      <c r="B204" s="105" t="s">
        <v>124</v>
      </c>
      <c r="C204" s="107" t="s">
        <v>317</v>
      </c>
      <c r="D204" s="88">
        <f>D205</f>
        <v>202083.1</v>
      </c>
      <c r="E204" s="88">
        <f>E205</f>
        <v>44825.54</v>
      </c>
      <c r="F204" s="88">
        <f t="shared" si="25"/>
        <v>157257.56</v>
      </c>
    </row>
    <row r="205" spans="1:7" ht="33" customHeight="1" x14ac:dyDescent="0.2">
      <c r="A205" s="87" t="s">
        <v>148</v>
      </c>
      <c r="B205" s="105" t="s">
        <v>124</v>
      </c>
      <c r="C205" s="107" t="s">
        <v>318</v>
      </c>
      <c r="D205" s="88">
        <f>D206+D207</f>
        <v>202083.1</v>
      </c>
      <c r="E205" s="88">
        <f>E206+E207</f>
        <v>44825.54</v>
      </c>
      <c r="F205" s="88">
        <f t="shared" si="25"/>
        <v>157257.56</v>
      </c>
    </row>
    <row r="206" spans="1:7" ht="34.5" customHeight="1" x14ac:dyDescent="0.2">
      <c r="A206" s="87" t="s">
        <v>150</v>
      </c>
      <c r="B206" s="105" t="s">
        <v>124</v>
      </c>
      <c r="C206" s="107" t="s">
        <v>319</v>
      </c>
      <c r="D206" s="88">
        <f>D244</f>
        <v>68960</v>
      </c>
      <c r="E206" s="88">
        <f>E244</f>
        <v>22871.09</v>
      </c>
      <c r="F206" s="88">
        <f t="shared" si="25"/>
        <v>46088.91</v>
      </c>
    </row>
    <row r="207" spans="1:7" ht="17.45" customHeight="1" x14ac:dyDescent="0.2">
      <c r="A207" s="87" t="s">
        <v>152</v>
      </c>
      <c r="B207" s="105" t="s">
        <v>124</v>
      </c>
      <c r="C207" s="107" t="s">
        <v>320</v>
      </c>
      <c r="D207" s="88">
        <f>D245</f>
        <v>133123.1</v>
      </c>
      <c r="E207" s="88">
        <f>E245</f>
        <v>21954.45</v>
      </c>
      <c r="F207" s="88">
        <f t="shared" si="25"/>
        <v>111168.65000000001</v>
      </c>
    </row>
    <row r="208" spans="1:7" ht="43.5" customHeight="1" x14ac:dyDescent="0.2">
      <c r="A208" s="87" t="s">
        <v>244</v>
      </c>
      <c r="B208" s="105" t="s">
        <v>124</v>
      </c>
      <c r="C208" s="107" t="s">
        <v>321</v>
      </c>
      <c r="D208" s="88">
        <f>D209+D212</f>
        <v>358268140.15999997</v>
      </c>
      <c r="E208" s="88">
        <f>E209+E212</f>
        <v>168698621.20999998</v>
      </c>
      <c r="F208" s="88">
        <f t="shared" si="25"/>
        <v>189569518.94999999</v>
      </c>
    </row>
    <row r="209" spans="1:6" ht="18.600000000000001" customHeight="1" x14ac:dyDescent="0.2">
      <c r="A209" s="87" t="s">
        <v>245</v>
      </c>
      <c r="B209" s="105" t="s">
        <v>124</v>
      </c>
      <c r="C209" s="107" t="s">
        <v>322</v>
      </c>
      <c r="D209" s="88">
        <f>D210+D211</f>
        <v>356989848.73999995</v>
      </c>
      <c r="E209" s="88">
        <f>E210+E211</f>
        <v>168553293.44999999</v>
      </c>
      <c r="F209" s="88">
        <f t="shared" si="25"/>
        <v>188436555.28999996</v>
      </c>
    </row>
    <row r="210" spans="1:6" ht="57.75" customHeight="1" x14ac:dyDescent="0.2">
      <c r="A210" s="87" t="s">
        <v>286</v>
      </c>
      <c r="B210" s="105" t="s">
        <v>124</v>
      </c>
      <c r="C210" s="107" t="s">
        <v>323</v>
      </c>
      <c r="D210" s="88">
        <f>D220+D225+D230</f>
        <v>325429568.02999997</v>
      </c>
      <c r="E210" s="88">
        <f>E220+E225+E230</f>
        <v>153406110.63</v>
      </c>
      <c r="F210" s="88">
        <f t="shared" si="25"/>
        <v>172023457.39999998</v>
      </c>
    </row>
    <row r="211" spans="1:6" ht="24" customHeight="1" x14ac:dyDescent="0.2">
      <c r="A211" s="87" t="s">
        <v>246</v>
      </c>
      <c r="B211" s="105" t="s">
        <v>124</v>
      </c>
      <c r="C211" s="107" t="s">
        <v>324</v>
      </c>
      <c r="D211" s="88">
        <f>D221+D226+D231+D235</f>
        <v>31560280.710000001</v>
      </c>
      <c r="E211" s="88">
        <f>E221+E226+E231+E235</f>
        <v>15147182.82</v>
      </c>
      <c r="F211" s="88">
        <f t="shared" si="25"/>
        <v>16413097.890000001</v>
      </c>
    </row>
    <row r="212" spans="1:6" ht="57" customHeight="1" x14ac:dyDescent="0.2">
      <c r="A212" s="87" t="s">
        <v>743</v>
      </c>
      <c r="B212" s="105" t="s">
        <v>124</v>
      </c>
      <c r="C212" s="107" t="s">
        <v>325</v>
      </c>
      <c r="D212" s="88">
        <f>D213</f>
        <v>1278291.42</v>
      </c>
      <c r="E212" s="88">
        <f>E213</f>
        <v>145327.76</v>
      </c>
      <c r="F212" s="88">
        <f t="shared" si="25"/>
        <v>1132963.6599999999</v>
      </c>
    </row>
    <row r="213" spans="1:6" ht="22.9" customHeight="1" x14ac:dyDescent="0.2">
      <c r="A213" s="87" t="s">
        <v>326</v>
      </c>
      <c r="B213" s="105" t="s">
        <v>124</v>
      </c>
      <c r="C213" s="107" t="s">
        <v>327</v>
      </c>
      <c r="D213" s="88">
        <f>D248</f>
        <v>1278291.42</v>
      </c>
      <c r="E213" s="88">
        <f>E248</f>
        <v>145327.76</v>
      </c>
      <c r="F213" s="88">
        <f t="shared" si="25"/>
        <v>1132963.6599999999</v>
      </c>
    </row>
    <row r="214" spans="1:6" ht="13.15" customHeight="1" x14ac:dyDescent="0.2">
      <c r="A214" s="87" t="s">
        <v>154</v>
      </c>
      <c r="B214" s="105" t="s">
        <v>124</v>
      </c>
      <c r="C214" s="107" t="s">
        <v>328</v>
      </c>
      <c r="D214" s="88">
        <f>D215</f>
        <v>2278.08</v>
      </c>
      <c r="E214" s="88">
        <f>E215</f>
        <v>0</v>
      </c>
      <c r="F214" s="88">
        <f t="shared" si="25"/>
        <v>2278.08</v>
      </c>
    </row>
    <row r="215" spans="1:6" ht="13.9" customHeight="1" x14ac:dyDescent="0.2">
      <c r="A215" s="87" t="s">
        <v>160</v>
      </c>
      <c r="B215" s="105" t="s">
        <v>124</v>
      </c>
      <c r="C215" s="107" t="s">
        <v>329</v>
      </c>
      <c r="D215" s="88">
        <f>D216</f>
        <v>2278.08</v>
      </c>
      <c r="E215" s="88">
        <f>E216</f>
        <v>0</v>
      </c>
      <c r="F215" s="88">
        <f t="shared" si="25"/>
        <v>2278.08</v>
      </c>
    </row>
    <row r="216" spans="1:6" ht="15" customHeight="1" x14ac:dyDescent="0.2">
      <c r="A216" s="87" t="s">
        <v>166</v>
      </c>
      <c r="B216" s="105" t="s">
        <v>124</v>
      </c>
      <c r="C216" s="107" t="s">
        <v>656</v>
      </c>
      <c r="D216" s="88">
        <f>D251</f>
        <v>2278.08</v>
      </c>
      <c r="E216" s="88">
        <f>E251</f>
        <v>0</v>
      </c>
      <c r="F216" s="88">
        <f>D216-E216</f>
        <v>2278.08</v>
      </c>
    </row>
    <row r="217" spans="1:6" x14ac:dyDescent="0.2">
      <c r="A217" s="83" t="s">
        <v>330</v>
      </c>
      <c r="B217" s="84" t="s">
        <v>124</v>
      </c>
      <c r="C217" s="85" t="s">
        <v>331</v>
      </c>
      <c r="D217" s="129">
        <f>D218</f>
        <v>99836888.140000001</v>
      </c>
      <c r="E217" s="129">
        <f t="shared" ref="E217:E218" si="31">E218</f>
        <v>47634277.800000004</v>
      </c>
      <c r="F217" s="129">
        <f t="shared" si="25"/>
        <v>52202610.339999996</v>
      </c>
    </row>
    <row r="218" spans="1:6" ht="37.5" customHeight="1" x14ac:dyDescent="0.2">
      <c r="A218" s="87" t="s">
        <v>244</v>
      </c>
      <c r="B218" s="105" t="s">
        <v>124</v>
      </c>
      <c r="C218" s="107" t="s">
        <v>332</v>
      </c>
      <c r="D218" s="88">
        <f>D219</f>
        <v>99836888.140000001</v>
      </c>
      <c r="E218" s="88">
        <f t="shared" si="31"/>
        <v>47634277.800000004</v>
      </c>
      <c r="F218" s="88">
        <f t="shared" si="25"/>
        <v>52202610.339999996</v>
      </c>
    </row>
    <row r="219" spans="1:6" ht="16.149999999999999" customHeight="1" x14ac:dyDescent="0.2">
      <c r="A219" s="87" t="s">
        <v>245</v>
      </c>
      <c r="B219" s="105" t="s">
        <v>124</v>
      </c>
      <c r="C219" s="107" t="s">
        <v>333</v>
      </c>
      <c r="D219" s="88">
        <f>D220+D221</f>
        <v>99836888.140000001</v>
      </c>
      <c r="E219" s="88">
        <f t="shared" ref="E219" si="32">E220+E221</f>
        <v>47634277.800000004</v>
      </c>
      <c r="F219" s="88">
        <f t="shared" si="25"/>
        <v>52202610.339999996</v>
      </c>
    </row>
    <row r="220" spans="1:6" ht="60.75" customHeight="1" x14ac:dyDescent="0.2">
      <c r="A220" s="87" t="s">
        <v>286</v>
      </c>
      <c r="B220" s="105" t="s">
        <v>124</v>
      </c>
      <c r="C220" s="107" t="s">
        <v>334</v>
      </c>
      <c r="D220" s="131">
        <v>96638132.420000002</v>
      </c>
      <c r="E220" s="130">
        <v>46530332.460000001</v>
      </c>
      <c r="F220" s="88">
        <f t="shared" si="25"/>
        <v>50107799.960000001</v>
      </c>
    </row>
    <row r="221" spans="1:6" ht="22.15" customHeight="1" x14ac:dyDescent="0.2">
      <c r="A221" s="87" t="s">
        <v>246</v>
      </c>
      <c r="B221" s="105" t="s">
        <v>124</v>
      </c>
      <c r="C221" s="107" t="s">
        <v>335</v>
      </c>
      <c r="D221" s="130">
        <v>3198755.72</v>
      </c>
      <c r="E221" s="130">
        <v>1103945.3400000001</v>
      </c>
      <c r="F221" s="88">
        <f t="shared" si="25"/>
        <v>2094810.3800000001</v>
      </c>
    </row>
    <row r="222" spans="1:6" ht="16.149999999999999" customHeight="1" x14ac:dyDescent="0.2">
      <c r="A222" s="83" t="s">
        <v>336</v>
      </c>
      <c r="B222" s="84" t="s">
        <v>124</v>
      </c>
      <c r="C222" s="85" t="s">
        <v>337</v>
      </c>
      <c r="D222" s="129">
        <f>D223</f>
        <v>203282706.66000003</v>
      </c>
      <c r="E222" s="129">
        <f t="shared" ref="E222:E223" si="33">E223</f>
        <v>93511249.899999991</v>
      </c>
      <c r="F222" s="129">
        <f t="shared" si="25"/>
        <v>109771456.76000004</v>
      </c>
    </row>
    <row r="223" spans="1:6" ht="37.5" customHeight="1" x14ac:dyDescent="0.2">
      <c r="A223" s="87" t="s">
        <v>244</v>
      </c>
      <c r="B223" s="105" t="s">
        <v>124</v>
      </c>
      <c r="C223" s="107" t="s">
        <v>338</v>
      </c>
      <c r="D223" s="88">
        <f>D224</f>
        <v>203282706.66000003</v>
      </c>
      <c r="E223" s="88">
        <f t="shared" si="33"/>
        <v>93511249.899999991</v>
      </c>
      <c r="F223" s="88">
        <f t="shared" ref="F223:F301" si="34">D223-E223</f>
        <v>109771456.76000004</v>
      </c>
    </row>
    <row r="224" spans="1:6" ht="16.899999999999999" customHeight="1" x14ac:dyDescent="0.2">
      <c r="A224" s="87" t="s">
        <v>245</v>
      </c>
      <c r="B224" s="105" t="s">
        <v>124</v>
      </c>
      <c r="C224" s="107" t="s">
        <v>339</v>
      </c>
      <c r="D224" s="88">
        <f>D225+D226</f>
        <v>203282706.66000003</v>
      </c>
      <c r="E224" s="88">
        <f t="shared" ref="E224" si="35">E225+E226</f>
        <v>93511249.899999991</v>
      </c>
      <c r="F224" s="88">
        <f t="shared" si="34"/>
        <v>109771456.76000004</v>
      </c>
    </row>
    <row r="225" spans="1:6" ht="62.25" customHeight="1" x14ac:dyDescent="0.2">
      <c r="A225" s="87" t="s">
        <v>286</v>
      </c>
      <c r="B225" s="105" t="s">
        <v>124</v>
      </c>
      <c r="C225" s="107" t="s">
        <v>340</v>
      </c>
      <c r="D225" s="130">
        <v>178281612.52000001</v>
      </c>
      <c r="E225" s="130">
        <v>80214202.049999997</v>
      </c>
      <c r="F225" s="88">
        <f t="shared" si="34"/>
        <v>98067410.470000014</v>
      </c>
    </row>
    <row r="226" spans="1:6" ht="24" customHeight="1" x14ac:dyDescent="0.2">
      <c r="A226" s="87" t="s">
        <v>246</v>
      </c>
      <c r="B226" s="105" t="s">
        <v>124</v>
      </c>
      <c r="C226" s="107" t="s">
        <v>341</v>
      </c>
      <c r="D226" s="130">
        <v>25001094.140000001</v>
      </c>
      <c r="E226" s="130">
        <v>13297047.85</v>
      </c>
      <c r="F226" s="88">
        <f t="shared" si="34"/>
        <v>11704046.290000001</v>
      </c>
    </row>
    <row r="227" spans="1:6" ht="16.149999999999999" customHeight="1" x14ac:dyDescent="0.2">
      <c r="A227" s="83" t="s">
        <v>342</v>
      </c>
      <c r="B227" s="84" t="s">
        <v>124</v>
      </c>
      <c r="C227" s="85" t="s">
        <v>343</v>
      </c>
      <c r="D227" s="129">
        <f>D228</f>
        <v>52729087.270000003</v>
      </c>
      <c r="E227" s="129">
        <f t="shared" ref="E227" si="36">E228</f>
        <v>27050632.420000002</v>
      </c>
      <c r="F227" s="129">
        <f t="shared" si="34"/>
        <v>25678454.850000001</v>
      </c>
    </row>
    <row r="228" spans="1:6" ht="35.450000000000003" customHeight="1" x14ac:dyDescent="0.2">
      <c r="A228" s="87" t="s">
        <v>244</v>
      </c>
      <c r="B228" s="105" t="s">
        <v>124</v>
      </c>
      <c r="C228" s="107" t="s">
        <v>344</v>
      </c>
      <c r="D228" s="88">
        <f>D229</f>
        <v>52729087.270000003</v>
      </c>
      <c r="E228" s="88">
        <f>E229</f>
        <v>27050632.420000002</v>
      </c>
      <c r="F228" s="88">
        <f t="shared" si="34"/>
        <v>25678454.850000001</v>
      </c>
    </row>
    <row r="229" spans="1:6" ht="15" customHeight="1" x14ac:dyDescent="0.2">
      <c r="A229" s="87" t="s">
        <v>245</v>
      </c>
      <c r="B229" s="105" t="s">
        <v>124</v>
      </c>
      <c r="C229" s="107" t="s">
        <v>345</v>
      </c>
      <c r="D229" s="88">
        <f>D230+D231</f>
        <v>52729087.270000003</v>
      </c>
      <c r="E229" s="88">
        <f>E230+E231</f>
        <v>27050632.420000002</v>
      </c>
      <c r="F229" s="88">
        <f t="shared" si="34"/>
        <v>25678454.850000001</v>
      </c>
    </row>
    <row r="230" spans="1:6" ht="61.5" customHeight="1" x14ac:dyDescent="0.2">
      <c r="A230" s="87" t="s">
        <v>286</v>
      </c>
      <c r="B230" s="105" t="s">
        <v>124</v>
      </c>
      <c r="C230" s="107" t="s">
        <v>346</v>
      </c>
      <c r="D230" s="130">
        <v>50509823.090000004</v>
      </c>
      <c r="E230" s="130">
        <v>26661576.120000001</v>
      </c>
      <c r="F230" s="88">
        <f t="shared" si="34"/>
        <v>23848246.970000003</v>
      </c>
    </row>
    <row r="231" spans="1:6" ht="22.15" customHeight="1" x14ac:dyDescent="0.2">
      <c r="A231" s="87" t="s">
        <v>246</v>
      </c>
      <c r="B231" s="105" t="s">
        <v>124</v>
      </c>
      <c r="C231" s="107" t="s">
        <v>347</v>
      </c>
      <c r="D231" s="88">
        <v>2219264.1800000002</v>
      </c>
      <c r="E231" s="88">
        <v>389056.3</v>
      </c>
      <c r="F231" s="88">
        <f t="shared" si="34"/>
        <v>1830207.8800000001</v>
      </c>
    </row>
    <row r="232" spans="1:6" x14ac:dyDescent="0.2">
      <c r="A232" s="83" t="s">
        <v>348</v>
      </c>
      <c r="B232" s="84" t="s">
        <v>124</v>
      </c>
      <c r="C232" s="85" t="s">
        <v>349</v>
      </c>
      <c r="D232" s="129">
        <f t="shared" ref="D232:E233" si="37">D233</f>
        <v>1141166.67</v>
      </c>
      <c r="E232" s="129">
        <f t="shared" si="37"/>
        <v>357133.33</v>
      </c>
      <c r="F232" s="129">
        <f t="shared" si="34"/>
        <v>784033.33999999985</v>
      </c>
    </row>
    <row r="233" spans="1:6" ht="40.5" customHeight="1" x14ac:dyDescent="0.2">
      <c r="A233" s="87" t="s">
        <v>244</v>
      </c>
      <c r="B233" s="105" t="s">
        <v>124</v>
      </c>
      <c r="C233" s="107" t="s">
        <v>350</v>
      </c>
      <c r="D233" s="88">
        <f t="shared" si="37"/>
        <v>1141166.67</v>
      </c>
      <c r="E233" s="88">
        <f t="shared" si="37"/>
        <v>357133.33</v>
      </c>
      <c r="F233" s="88">
        <f t="shared" si="34"/>
        <v>784033.33999999985</v>
      </c>
    </row>
    <row r="234" spans="1:6" ht="16.899999999999999" customHeight="1" x14ac:dyDescent="0.2">
      <c r="A234" s="87" t="s">
        <v>245</v>
      </c>
      <c r="B234" s="105" t="s">
        <v>124</v>
      </c>
      <c r="C234" s="107" t="s">
        <v>351</v>
      </c>
      <c r="D234" s="88">
        <f>D235</f>
        <v>1141166.67</v>
      </c>
      <c r="E234" s="88">
        <f>E235</f>
        <v>357133.33</v>
      </c>
      <c r="F234" s="88">
        <f t="shared" si="34"/>
        <v>784033.33999999985</v>
      </c>
    </row>
    <row r="235" spans="1:6" ht="23.45" customHeight="1" x14ac:dyDescent="0.2">
      <c r="A235" s="87" t="s">
        <v>246</v>
      </c>
      <c r="B235" s="105" t="s">
        <v>124</v>
      </c>
      <c r="C235" s="107" t="s">
        <v>352</v>
      </c>
      <c r="D235" s="88">
        <v>1141166.67</v>
      </c>
      <c r="E235" s="88">
        <v>357133.33</v>
      </c>
      <c r="F235" s="88">
        <f t="shared" si="34"/>
        <v>784033.33999999985</v>
      </c>
    </row>
    <row r="236" spans="1:6" ht="16.149999999999999" customHeight="1" x14ac:dyDescent="0.2">
      <c r="A236" s="83" t="s">
        <v>353</v>
      </c>
      <c r="B236" s="84" t="s">
        <v>124</v>
      </c>
      <c r="C236" s="85" t="s">
        <v>354</v>
      </c>
      <c r="D236" s="129">
        <f>D237+D242+D246+D249</f>
        <v>7379271.4099999992</v>
      </c>
      <c r="E236" s="129">
        <f>E237+E242+E246+E249</f>
        <v>2361050.8499999996</v>
      </c>
      <c r="F236" s="129">
        <f t="shared" si="34"/>
        <v>5018220.5599999996</v>
      </c>
    </row>
    <row r="237" spans="1:6" ht="72.75" customHeight="1" x14ac:dyDescent="0.2">
      <c r="A237" s="87" t="s">
        <v>128</v>
      </c>
      <c r="B237" s="105" t="s">
        <v>124</v>
      </c>
      <c r="C237" s="107" t="s">
        <v>355</v>
      </c>
      <c r="D237" s="88">
        <f>D238</f>
        <v>5896618.8099999996</v>
      </c>
      <c r="E237" s="88">
        <f t="shared" ref="E237" si="38">E238</f>
        <v>2170897.5499999998</v>
      </c>
      <c r="F237" s="88">
        <f t="shared" si="34"/>
        <v>3725721.26</v>
      </c>
    </row>
    <row r="238" spans="1:6" ht="23.45" customHeight="1" x14ac:dyDescent="0.2">
      <c r="A238" s="87" t="s">
        <v>138</v>
      </c>
      <c r="B238" s="105" t="s">
        <v>124</v>
      </c>
      <c r="C238" s="107" t="s">
        <v>356</v>
      </c>
      <c r="D238" s="88">
        <f>D239+D240+D241</f>
        <v>5896618.8099999996</v>
      </c>
      <c r="E238" s="88">
        <f>E239+E240+E241</f>
        <v>2170897.5499999998</v>
      </c>
      <c r="F238" s="88">
        <f t="shared" si="34"/>
        <v>3725721.26</v>
      </c>
    </row>
    <row r="239" spans="1:6" ht="24.6" customHeight="1" x14ac:dyDescent="0.2">
      <c r="A239" s="87" t="s">
        <v>140</v>
      </c>
      <c r="B239" s="105" t="s">
        <v>124</v>
      </c>
      <c r="C239" s="107" t="s">
        <v>357</v>
      </c>
      <c r="D239" s="130">
        <v>4527142.67</v>
      </c>
      <c r="E239" s="130">
        <v>1647441.02</v>
      </c>
      <c r="F239" s="88">
        <f t="shared" si="34"/>
        <v>2879701.65</v>
      </c>
    </row>
    <row r="240" spans="1:6" ht="35.450000000000003" customHeight="1" x14ac:dyDescent="0.2">
      <c r="A240" s="87" t="s">
        <v>142</v>
      </c>
      <c r="B240" s="105" t="s">
        <v>124</v>
      </c>
      <c r="C240" s="107" t="s">
        <v>358</v>
      </c>
      <c r="D240" s="130">
        <v>19750</v>
      </c>
      <c r="E240" s="130">
        <v>12574</v>
      </c>
      <c r="F240" s="88">
        <f t="shared" si="34"/>
        <v>7176</v>
      </c>
    </row>
    <row r="241" spans="1:7" ht="45" customHeight="1" x14ac:dyDescent="0.2">
      <c r="A241" s="87" t="s">
        <v>144</v>
      </c>
      <c r="B241" s="105" t="s">
        <v>124</v>
      </c>
      <c r="C241" s="107" t="s">
        <v>359</v>
      </c>
      <c r="D241" s="88">
        <v>1349726.14</v>
      </c>
      <c r="E241" s="130">
        <v>510882.53</v>
      </c>
      <c r="F241" s="88">
        <f t="shared" si="34"/>
        <v>838843.60999999987</v>
      </c>
    </row>
    <row r="242" spans="1:7" ht="26.45" customHeight="1" x14ac:dyDescent="0.2">
      <c r="A242" s="87" t="s">
        <v>146</v>
      </c>
      <c r="B242" s="105" t="s">
        <v>124</v>
      </c>
      <c r="C242" s="107" t="s">
        <v>360</v>
      </c>
      <c r="D242" s="88">
        <f>D243</f>
        <v>202083.1</v>
      </c>
      <c r="E242" s="88">
        <f>E243</f>
        <v>44825.54</v>
      </c>
      <c r="F242" s="88">
        <f t="shared" si="34"/>
        <v>157257.56</v>
      </c>
    </row>
    <row r="243" spans="1:7" ht="34.5" customHeight="1" x14ac:dyDescent="0.2">
      <c r="A243" s="87" t="s">
        <v>148</v>
      </c>
      <c r="B243" s="105" t="s">
        <v>124</v>
      </c>
      <c r="C243" s="107" t="s">
        <v>361</v>
      </c>
      <c r="D243" s="88">
        <f>D244+D245</f>
        <v>202083.1</v>
      </c>
      <c r="E243" s="88">
        <f>E244+E245</f>
        <v>44825.54</v>
      </c>
      <c r="F243" s="88">
        <f t="shared" si="34"/>
        <v>157257.56</v>
      </c>
    </row>
    <row r="244" spans="1:7" ht="34.5" customHeight="1" x14ac:dyDescent="0.2">
      <c r="A244" s="87" t="s">
        <v>150</v>
      </c>
      <c r="B244" s="105" t="s">
        <v>124</v>
      </c>
      <c r="C244" s="107" t="s">
        <v>362</v>
      </c>
      <c r="D244" s="88">
        <v>68960</v>
      </c>
      <c r="E244" s="88">
        <v>22871.09</v>
      </c>
      <c r="F244" s="88">
        <f t="shared" si="34"/>
        <v>46088.91</v>
      </c>
    </row>
    <row r="245" spans="1:7" ht="15" customHeight="1" x14ac:dyDescent="0.2">
      <c r="A245" s="87" t="s">
        <v>152</v>
      </c>
      <c r="B245" s="105" t="s">
        <v>124</v>
      </c>
      <c r="C245" s="107" t="s">
        <v>363</v>
      </c>
      <c r="D245" s="130">
        <v>133123.1</v>
      </c>
      <c r="E245" s="130">
        <v>21954.45</v>
      </c>
      <c r="F245" s="88">
        <f t="shared" si="34"/>
        <v>111168.65000000001</v>
      </c>
    </row>
    <row r="246" spans="1:7" ht="36.75" customHeight="1" x14ac:dyDescent="0.2">
      <c r="A246" s="87" t="s">
        <v>244</v>
      </c>
      <c r="B246" s="105" t="s">
        <v>124</v>
      </c>
      <c r="C246" s="107" t="s">
        <v>364</v>
      </c>
      <c r="D246" s="88">
        <f>D247</f>
        <v>1278291.42</v>
      </c>
      <c r="E246" s="88">
        <f>E247</f>
        <v>145327.76</v>
      </c>
      <c r="F246" s="88">
        <f t="shared" si="34"/>
        <v>1132963.6599999999</v>
      </c>
    </row>
    <row r="247" spans="1:7" ht="57.6" customHeight="1" x14ac:dyDescent="0.2">
      <c r="A247" s="87" t="s">
        <v>743</v>
      </c>
      <c r="B247" s="105" t="s">
        <v>124</v>
      </c>
      <c r="C247" s="107" t="s">
        <v>365</v>
      </c>
      <c r="D247" s="88">
        <f>D248</f>
        <v>1278291.42</v>
      </c>
      <c r="E247" s="88">
        <f>E248</f>
        <v>145327.76</v>
      </c>
      <c r="F247" s="88">
        <f t="shared" si="34"/>
        <v>1132963.6599999999</v>
      </c>
    </row>
    <row r="248" spans="1:7" ht="27" customHeight="1" x14ac:dyDescent="0.2">
      <c r="A248" s="87" t="s">
        <v>326</v>
      </c>
      <c r="B248" s="105" t="s">
        <v>124</v>
      </c>
      <c r="C248" s="107" t="s">
        <v>803</v>
      </c>
      <c r="D248" s="88">
        <v>1278291.42</v>
      </c>
      <c r="E248" s="130">
        <v>145327.76</v>
      </c>
      <c r="F248" s="88">
        <f t="shared" si="34"/>
        <v>1132963.6599999999</v>
      </c>
    </row>
    <row r="249" spans="1:7" ht="15.6" customHeight="1" x14ac:dyDescent="0.2">
      <c r="A249" s="87" t="s">
        <v>154</v>
      </c>
      <c r="B249" s="105" t="s">
        <v>124</v>
      </c>
      <c r="C249" s="107" t="s">
        <v>366</v>
      </c>
      <c r="D249" s="88">
        <f>D250</f>
        <v>2278.08</v>
      </c>
      <c r="E249" s="88">
        <f>E251</f>
        <v>0</v>
      </c>
      <c r="F249" s="88">
        <f t="shared" si="34"/>
        <v>2278.08</v>
      </c>
    </row>
    <row r="250" spans="1:7" ht="16.899999999999999" customHeight="1" x14ac:dyDescent="0.2">
      <c r="A250" s="87" t="s">
        <v>160</v>
      </c>
      <c r="B250" s="105" t="s">
        <v>124</v>
      </c>
      <c r="C250" s="107" t="s">
        <v>367</v>
      </c>
      <c r="D250" s="88">
        <f>D251</f>
        <v>2278.08</v>
      </c>
      <c r="E250" s="88">
        <f>E251</f>
        <v>0</v>
      </c>
      <c r="F250" s="88">
        <f t="shared" si="34"/>
        <v>2278.08</v>
      </c>
    </row>
    <row r="251" spans="1:7" ht="15" customHeight="1" x14ac:dyDescent="0.2">
      <c r="A251" s="87" t="s">
        <v>166</v>
      </c>
      <c r="B251" s="105" t="s">
        <v>124</v>
      </c>
      <c r="C251" s="107" t="s">
        <v>642</v>
      </c>
      <c r="D251" s="88">
        <v>2278.08</v>
      </c>
      <c r="E251" s="88">
        <v>0</v>
      </c>
      <c r="F251" s="88">
        <f t="shared" si="34"/>
        <v>2278.08</v>
      </c>
    </row>
    <row r="252" spans="1:7" ht="17.25" customHeight="1" x14ac:dyDescent="0.2">
      <c r="A252" s="83" t="s">
        <v>368</v>
      </c>
      <c r="B252" s="84" t="s">
        <v>124</v>
      </c>
      <c r="C252" s="85" t="s">
        <v>369</v>
      </c>
      <c r="D252" s="129">
        <f>D268+D281</f>
        <v>61242459.829999998</v>
      </c>
      <c r="E252" s="129">
        <f>E268+E281</f>
        <v>24503229.849999998</v>
      </c>
      <c r="F252" s="129">
        <f>F268+F281</f>
        <v>36739229.979999997</v>
      </c>
      <c r="G252" s="89"/>
    </row>
    <row r="253" spans="1:7" ht="67.5" x14ac:dyDescent="0.2">
      <c r="A253" s="87" t="s">
        <v>128</v>
      </c>
      <c r="B253" s="105" t="s">
        <v>124</v>
      </c>
      <c r="C253" s="107" t="s">
        <v>837</v>
      </c>
      <c r="D253" s="88">
        <f>D254</f>
        <v>7966</v>
      </c>
      <c r="E253" s="88">
        <f t="shared" ref="E253:F253" si="39">E254</f>
        <v>0</v>
      </c>
      <c r="F253" s="88">
        <f t="shared" si="39"/>
        <v>7966</v>
      </c>
      <c r="G253" s="89"/>
    </row>
    <row r="254" spans="1:7" ht="33.75" x14ac:dyDescent="0.2">
      <c r="A254" s="87" t="s">
        <v>138</v>
      </c>
      <c r="B254" s="105" t="s">
        <v>124</v>
      </c>
      <c r="C254" s="107" t="s">
        <v>838</v>
      </c>
      <c r="D254" s="88">
        <f>D255</f>
        <v>7966</v>
      </c>
      <c r="E254" s="88">
        <f>E255</f>
        <v>0</v>
      </c>
      <c r="F254" s="88">
        <f>F255</f>
        <v>7966</v>
      </c>
      <c r="G254" s="89"/>
    </row>
    <row r="255" spans="1:7" ht="33.75" x14ac:dyDescent="0.2">
      <c r="A255" s="87" t="s">
        <v>142</v>
      </c>
      <c r="B255" s="105" t="s">
        <v>124</v>
      </c>
      <c r="C255" s="107" t="s">
        <v>839</v>
      </c>
      <c r="D255" s="88">
        <f>D284</f>
        <v>7966</v>
      </c>
      <c r="E255" s="88">
        <f>E284</f>
        <v>0</v>
      </c>
      <c r="F255" s="88">
        <f>F284</f>
        <v>7966</v>
      </c>
      <c r="G255" s="89"/>
    </row>
    <row r="256" spans="1:7" ht="23.45" customHeight="1" x14ac:dyDescent="0.2">
      <c r="A256" s="87" t="s">
        <v>146</v>
      </c>
      <c r="B256" s="105" t="s">
        <v>124</v>
      </c>
      <c r="C256" s="107" t="s">
        <v>370</v>
      </c>
      <c r="D256" s="88">
        <f>D257</f>
        <v>477234</v>
      </c>
      <c r="E256" s="88">
        <f>E257</f>
        <v>78691.77</v>
      </c>
      <c r="F256" s="88">
        <f t="shared" si="34"/>
        <v>398542.23</v>
      </c>
    </row>
    <row r="257" spans="1:6" ht="36" customHeight="1" x14ac:dyDescent="0.2">
      <c r="A257" s="87" t="s">
        <v>148</v>
      </c>
      <c r="B257" s="105" t="s">
        <v>124</v>
      </c>
      <c r="C257" s="107" t="s">
        <v>371</v>
      </c>
      <c r="D257" s="88">
        <f>D258</f>
        <v>477234</v>
      </c>
      <c r="E257" s="88">
        <f>E258</f>
        <v>78691.77</v>
      </c>
      <c r="F257" s="88">
        <f t="shared" si="34"/>
        <v>398542.23</v>
      </c>
    </row>
    <row r="258" spans="1:6" ht="15" customHeight="1" x14ac:dyDescent="0.2">
      <c r="A258" s="87" t="s">
        <v>152</v>
      </c>
      <c r="B258" s="105" t="s">
        <v>124</v>
      </c>
      <c r="C258" s="107" t="s">
        <v>372</v>
      </c>
      <c r="D258" s="88">
        <f>D271+D287</f>
        <v>477234</v>
      </c>
      <c r="E258" s="88">
        <f>E271+E287</f>
        <v>78691.77</v>
      </c>
      <c r="F258" s="88">
        <f t="shared" si="34"/>
        <v>398542.23</v>
      </c>
    </row>
    <row r="259" spans="1:6" ht="33.75" customHeight="1" x14ac:dyDescent="0.2">
      <c r="A259" s="87" t="s">
        <v>281</v>
      </c>
      <c r="B259" s="105" t="s">
        <v>124</v>
      </c>
      <c r="C259" s="107" t="s">
        <v>766</v>
      </c>
      <c r="D259" s="88">
        <f>D272</f>
        <v>2498307.89</v>
      </c>
      <c r="E259" s="88">
        <f t="shared" ref="E259:F259" si="40">E272</f>
        <v>2498307.89</v>
      </c>
      <c r="F259" s="88">
        <f t="shared" si="40"/>
        <v>0</v>
      </c>
    </row>
    <row r="260" spans="1:6" ht="15" customHeight="1" x14ac:dyDescent="0.2">
      <c r="A260" s="87" t="s">
        <v>282</v>
      </c>
      <c r="B260" s="105" t="s">
        <v>124</v>
      </c>
      <c r="C260" s="107" t="s">
        <v>767</v>
      </c>
      <c r="D260" s="88">
        <f>D273</f>
        <v>2498307.89</v>
      </c>
      <c r="E260" s="88">
        <f t="shared" ref="E260:F260" si="41">E273</f>
        <v>2498307.89</v>
      </c>
      <c r="F260" s="88">
        <f t="shared" si="41"/>
        <v>0</v>
      </c>
    </row>
    <row r="261" spans="1:6" ht="38.25" customHeight="1" x14ac:dyDescent="0.2">
      <c r="A261" s="87" t="s">
        <v>283</v>
      </c>
      <c r="B261" s="105" t="s">
        <v>124</v>
      </c>
      <c r="C261" s="107" t="s">
        <v>768</v>
      </c>
      <c r="D261" s="88">
        <f>D274</f>
        <v>2498307.89</v>
      </c>
      <c r="E261" s="88">
        <f t="shared" ref="E261:F261" si="42">E274</f>
        <v>2498307.89</v>
      </c>
      <c r="F261" s="88">
        <f t="shared" si="42"/>
        <v>0</v>
      </c>
    </row>
    <row r="262" spans="1:6" ht="34.15" customHeight="1" x14ac:dyDescent="0.2">
      <c r="A262" s="87" t="s">
        <v>244</v>
      </c>
      <c r="B262" s="105" t="s">
        <v>124</v>
      </c>
      <c r="C262" s="107" t="s">
        <v>373</v>
      </c>
      <c r="D262" s="88">
        <f>D263+D266</f>
        <v>58258951.939999998</v>
      </c>
      <c r="E262" s="88">
        <f>E263+E266</f>
        <v>21926230.189999998</v>
      </c>
      <c r="F262" s="88">
        <f t="shared" si="34"/>
        <v>36332721.75</v>
      </c>
    </row>
    <row r="263" spans="1:6" ht="13.15" customHeight="1" x14ac:dyDescent="0.2">
      <c r="A263" s="87" t="s">
        <v>245</v>
      </c>
      <c r="B263" s="105" t="s">
        <v>124</v>
      </c>
      <c r="C263" s="107" t="s">
        <v>374</v>
      </c>
      <c r="D263" s="88">
        <f>D264+D265</f>
        <v>58050839.719999999</v>
      </c>
      <c r="E263" s="88">
        <f>E264+E265</f>
        <v>21926230.189999998</v>
      </c>
      <c r="F263" s="88">
        <f t="shared" si="34"/>
        <v>36124609.530000001</v>
      </c>
    </row>
    <row r="264" spans="1:6" ht="57.75" customHeight="1" x14ac:dyDescent="0.2">
      <c r="A264" s="87" t="s">
        <v>286</v>
      </c>
      <c r="B264" s="105" t="s">
        <v>124</v>
      </c>
      <c r="C264" s="107" t="s">
        <v>375</v>
      </c>
      <c r="D264" s="88">
        <f>D277</f>
        <v>53835557.539999999</v>
      </c>
      <c r="E264" s="88">
        <f>E277</f>
        <v>21241068.489999998</v>
      </c>
      <c r="F264" s="88">
        <f t="shared" si="34"/>
        <v>32594489.050000001</v>
      </c>
    </row>
    <row r="265" spans="1:6" ht="23.25" customHeight="1" x14ac:dyDescent="0.2">
      <c r="A265" s="87" t="s">
        <v>246</v>
      </c>
      <c r="B265" s="105" t="s">
        <v>124</v>
      </c>
      <c r="C265" s="107" t="s">
        <v>376</v>
      </c>
      <c r="D265" s="88">
        <f>D278+D290</f>
        <v>4215282.18</v>
      </c>
      <c r="E265" s="88">
        <f>E278+E290</f>
        <v>685161.7</v>
      </c>
      <c r="F265" s="88">
        <f t="shared" si="34"/>
        <v>3530120.4799999995</v>
      </c>
    </row>
    <row r="266" spans="1:6" ht="62.25" customHeight="1" x14ac:dyDescent="0.2">
      <c r="A266" s="87" t="s">
        <v>743</v>
      </c>
      <c r="B266" s="105" t="s">
        <v>124</v>
      </c>
      <c r="C266" s="107" t="s">
        <v>377</v>
      </c>
      <c r="D266" s="88">
        <f>D267</f>
        <v>208112.22</v>
      </c>
      <c r="E266" s="88">
        <f>E267</f>
        <v>0</v>
      </c>
      <c r="F266" s="88">
        <f t="shared" si="34"/>
        <v>208112.22</v>
      </c>
    </row>
    <row r="267" spans="1:6" ht="28.5" customHeight="1" x14ac:dyDescent="0.2">
      <c r="A267" s="87" t="s">
        <v>326</v>
      </c>
      <c r="B267" s="105" t="s">
        <v>124</v>
      </c>
      <c r="C267" s="107" t="s">
        <v>378</v>
      </c>
      <c r="D267" s="88">
        <f>D280</f>
        <v>208112.22</v>
      </c>
      <c r="E267" s="88">
        <f>E280</f>
        <v>0</v>
      </c>
      <c r="F267" s="88">
        <f t="shared" si="34"/>
        <v>208112.22</v>
      </c>
    </row>
    <row r="268" spans="1:6" x14ac:dyDescent="0.2">
      <c r="A268" s="83" t="s">
        <v>379</v>
      </c>
      <c r="B268" s="84" t="s">
        <v>124</v>
      </c>
      <c r="C268" s="85" t="s">
        <v>380</v>
      </c>
      <c r="D268" s="129">
        <f>D269+D275+D272</f>
        <v>60468259.829999998</v>
      </c>
      <c r="E268" s="129">
        <f>E269+E275+E272</f>
        <v>24474538.079999998</v>
      </c>
      <c r="F268" s="129">
        <f>F269+F275+F272</f>
        <v>35993721.75</v>
      </c>
    </row>
    <row r="269" spans="1:6" ht="25.9" customHeight="1" x14ac:dyDescent="0.2">
      <c r="A269" s="87" t="s">
        <v>146</v>
      </c>
      <c r="B269" s="105" t="s">
        <v>124</v>
      </c>
      <c r="C269" s="107" t="s">
        <v>381</v>
      </c>
      <c r="D269" s="88">
        <f>D270</f>
        <v>50000</v>
      </c>
      <c r="E269" s="88">
        <f>E270</f>
        <v>50000</v>
      </c>
      <c r="F269" s="88">
        <f t="shared" si="34"/>
        <v>0</v>
      </c>
    </row>
    <row r="270" spans="1:6" ht="35.25" customHeight="1" x14ac:dyDescent="0.2">
      <c r="A270" s="87" t="s">
        <v>148</v>
      </c>
      <c r="B270" s="105" t="s">
        <v>124</v>
      </c>
      <c r="C270" s="107" t="s">
        <v>382</v>
      </c>
      <c r="D270" s="88">
        <f>D271</f>
        <v>50000</v>
      </c>
      <c r="E270" s="88">
        <f>E271</f>
        <v>50000</v>
      </c>
      <c r="F270" s="88">
        <f t="shared" si="34"/>
        <v>0</v>
      </c>
    </row>
    <row r="271" spans="1:6" ht="12" customHeight="1" x14ac:dyDescent="0.2">
      <c r="A271" s="87" t="s">
        <v>152</v>
      </c>
      <c r="B271" s="105" t="s">
        <v>124</v>
      </c>
      <c r="C271" s="107" t="s">
        <v>383</v>
      </c>
      <c r="D271" s="88">
        <v>50000</v>
      </c>
      <c r="E271" s="88">
        <v>50000</v>
      </c>
      <c r="F271" s="88">
        <f t="shared" si="34"/>
        <v>0</v>
      </c>
    </row>
    <row r="272" spans="1:6" ht="38.25" customHeight="1" x14ac:dyDescent="0.2">
      <c r="A272" s="87" t="s">
        <v>281</v>
      </c>
      <c r="B272" s="105" t="s">
        <v>124</v>
      </c>
      <c r="C272" s="107" t="s">
        <v>765</v>
      </c>
      <c r="D272" s="88">
        <f>D273</f>
        <v>2498307.89</v>
      </c>
      <c r="E272" s="88">
        <f t="shared" ref="E272:F272" si="43">E273</f>
        <v>2498307.89</v>
      </c>
      <c r="F272" s="88">
        <f t="shared" si="43"/>
        <v>0</v>
      </c>
    </row>
    <row r="273" spans="1:6" ht="13.5" customHeight="1" x14ac:dyDescent="0.2">
      <c r="A273" s="87" t="s">
        <v>282</v>
      </c>
      <c r="B273" s="105" t="s">
        <v>124</v>
      </c>
      <c r="C273" s="107" t="s">
        <v>763</v>
      </c>
      <c r="D273" s="88">
        <f>D274</f>
        <v>2498307.89</v>
      </c>
      <c r="E273" s="88">
        <f>E274</f>
        <v>2498307.89</v>
      </c>
      <c r="F273" s="88">
        <f>D273-E273</f>
        <v>0</v>
      </c>
    </row>
    <row r="274" spans="1:6" ht="37.5" customHeight="1" x14ac:dyDescent="0.2">
      <c r="A274" s="87" t="s">
        <v>283</v>
      </c>
      <c r="B274" s="105" t="s">
        <v>124</v>
      </c>
      <c r="C274" s="107" t="s">
        <v>764</v>
      </c>
      <c r="D274" s="88">
        <v>2498307.89</v>
      </c>
      <c r="E274" s="88">
        <v>2498307.89</v>
      </c>
      <c r="F274" s="88">
        <f>D274-E274</f>
        <v>0</v>
      </c>
    </row>
    <row r="275" spans="1:6" ht="34.15" customHeight="1" x14ac:dyDescent="0.2">
      <c r="A275" s="87" t="s">
        <v>244</v>
      </c>
      <c r="B275" s="105" t="s">
        <v>124</v>
      </c>
      <c r="C275" s="107" t="s">
        <v>384</v>
      </c>
      <c r="D275" s="88">
        <f>D276+D279</f>
        <v>57919951.939999998</v>
      </c>
      <c r="E275" s="88">
        <f>E276+E279</f>
        <v>21926230.189999998</v>
      </c>
      <c r="F275" s="88">
        <f t="shared" si="34"/>
        <v>35993721.75</v>
      </c>
    </row>
    <row r="276" spans="1:6" ht="15" customHeight="1" x14ac:dyDescent="0.2">
      <c r="A276" s="87" t="s">
        <v>245</v>
      </c>
      <c r="B276" s="105" t="s">
        <v>124</v>
      </c>
      <c r="C276" s="107" t="s">
        <v>385</v>
      </c>
      <c r="D276" s="130">
        <f>D277+D278</f>
        <v>57711839.719999999</v>
      </c>
      <c r="E276" s="130">
        <f>E277+E278</f>
        <v>21926230.189999998</v>
      </c>
      <c r="F276" s="88">
        <f t="shared" si="34"/>
        <v>35785609.530000001</v>
      </c>
    </row>
    <row r="277" spans="1:6" ht="58.5" customHeight="1" x14ac:dyDescent="0.2">
      <c r="A277" s="87" t="s">
        <v>286</v>
      </c>
      <c r="B277" s="105" t="s">
        <v>124</v>
      </c>
      <c r="C277" s="107" t="s">
        <v>386</v>
      </c>
      <c r="D277" s="130">
        <v>53835557.539999999</v>
      </c>
      <c r="E277" s="88">
        <v>21241068.489999998</v>
      </c>
      <c r="F277" s="88">
        <f t="shared" si="34"/>
        <v>32594489.050000001</v>
      </c>
    </row>
    <row r="278" spans="1:6" ht="23.45" customHeight="1" x14ac:dyDescent="0.2">
      <c r="A278" s="87" t="s">
        <v>246</v>
      </c>
      <c r="B278" s="105" t="s">
        <v>124</v>
      </c>
      <c r="C278" s="107" t="s">
        <v>387</v>
      </c>
      <c r="D278" s="88">
        <v>3876282.18</v>
      </c>
      <c r="E278" s="88">
        <v>685161.7</v>
      </c>
      <c r="F278" s="88">
        <f t="shared" si="34"/>
        <v>3191120.4800000004</v>
      </c>
    </row>
    <row r="279" spans="1:6" ht="58.15" customHeight="1" x14ac:dyDescent="0.2">
      <c r="A279" s="87" t="s">
        <v>743</v>
      </c>
      <c r="B279" s="105" t="s">
        <v>124</v>
      </c>
      <c r="C279" s="107" t="s">
        <v>388</v>
      </c>
      <c r="D279" s="88">
        <f>D280</f>
        <v>208112.22</v>
      </c>
      <c r="E279" s="88">
        <f>E280</f>
        <v>0</v>
      </c>
      <c r="F279" s="88">
        <f t="shared" si="34"/>
        <v>208112.22</v>
      </c>
    </row>
    <row r="280" spans="1:6" ht="28.5" customHeight="1" x14ac:dyDescent="0.2">
      <c r="A280" s="87" t="s">
        <v>326</v>
      </c>
      <c r="B280" s="105" t="s">
        <v>124</v>
      </c>
      <c r="C280" s="107" t="s">
        <v>389</v>
      </c>
      <c r="D280" s="88">
        <v>208112.22</v>
      </c>
      <c r="E280" s="88">
        <v>0</v>
      </c>
      <c r="F280" s="88">
        <f t="shared" si="34"/>
        <v>208112.22</v>
      </c>
    </row>
    <row r="281" spans="1:6" ht="24" customHeight="1" x14ac:dyDescent="0.2">
      <c r="A281" s="83" t="s">
        <v>390</v>
      </c>
      <c r="B281" s="84" t="s">
        <v>124</v>
      </c>
      <c r="C281" s="85" t="s">
        <v>391</v>
      </c>
      <c r="D281" s="129">
        <f>D282+D285+D288</f>
        <v>774200</v>
      </c>
      <c r="E281" s="129">
        <f>E282+E285+E288</f>
        <v>28691.77</v>
      </c>
      <c r="F281" s="129">
        <f t="shared" si="34"/>
        <v>745508.23</v>
      </c>
    </row>
    <row r="282" spans="1:6" ht="67.5" x14ac:dyDescent="0.2">
      <c r="A282" s="87" t="s">
        <v>128</v>
      </c>
      <c r="B282" s="105" t="s">
        <v>124</v>
      </c>
      <c r="C282" s="107" t="s">
        <v>834</v>
      </c>
      <c r="D282" s="88">
        <f>D283</f>
        <v>7966</v>
      </c>
      <c r="E282" s="88">
        <f>E283</f>
        <v>0</v>
      </c>
      <c r="F282" s="88">
        <f>D282-E282</f>
        <v>7966</v>
      </c>
    </row>
    <row r="283" spans="1:6" ht="33.75" x14ac:dyDescent="0.2">
      <c r="A283" s="87" t="s">
        <v>138</v>
      </c>
      <c r="B283" s="105" t="s">
        <v>124</v>
      </c>
      <c r="C283" s="107" t="s">
        <v>835</v>
      </c>
      <c r="D283" s="88">
        <f>D284</f>
        <v>7966</v>
      </c>
      <c r="E283" s="88">
        <f>E284</f>
        <v>0</v>
      </c>
      <c r="F283" s="88">
        <f>D283-E283</f>
        <v>7966</v>
      </c>
    </row>
    <row r="284" spans="1:6" ht="33.75" x14ac:dyDescent="0.2">
      <c r="A284" s="87" t="s">
        <v>142</v>
      </c>
      <c r="B284" s="105" t="s">
        <v>124</v>
      </c>
      <c r="C284" s="107" t="s">
        <v>836</v>
      </c>
      <c r="D284" s="88">
        <v>7966</v>
      </c>
      <c r="E284" s="88">
        <v>0</v>
      </c>
      <c r="F284" s="88">
        <f>D284-E284</f>
        <v>7966</v>
      </c>
    </row>
    <row r="285" spans="1:6" ht="22.9" customHeight="1" x14ac:dyDescent="0.2">
      <c r="A285" s="87" t="s">
        <v>146</v>
      </c>
      <c r="B285" s="105" t="s">
        <v>124</v>
      </c>
      <c r="C285" s="107" t="s">
        <v>641</v>
      </c>
      <c r="D285" s="88">
        <f t="shared" ref="D285:E286" si="44">D286</f>
        <v>427234</v>
      </c>
      <c r="E285" s="88">
        <f t="shared" si="44"/>
        <v>28691.77</v>
      </c>
      <c r="F285" s="88">
        <f t="shared" si="34"/>
        <v>398542.23</v>
      </c>
    </row>
    <row r="286" spans="1:6" ht="33.75" x14ac:dyDescent="0.2">
      <c r="A286" s="87" t="s">
        <v>148</v>
      </c>
      <c r="B286" s="105" t="s">
        <v>124</v>
      </c>
      <c r="C286" s="107" t="s">
        <v>640</v>
      </c>
      <c r="D286" s="88">
        <f t="shared" si="44"/>
        <v>427234</v>
      </c>
      <c r="E286" s="88">
        <f t="shared" si="44"/>
        <v>28691.77</v>
      </c>
      <c r="F286" s="88">
        <f t="shared" si="34"/>
        <v>398542.23</v>
      </c>
    </row>
    <row r="287" spans="1:6" ht="18.600000000000001" customHeight="1" x14ac:dyDescent="0.2">
      <c r="A287" s="87" t="s">
        <v>152</v>
      </c>
      <c r="B287" s="105" t="s">
        <v>124</v>
      </c>
      <c r="C287" s="107" t="s">
        <v>639</v>
      </c>
      <c r="D287" s="88">
        <v>427234</v>
      </c>
      <c r="E287" s="88">
        <v>28691.77</v>
      </c>
      <c r="F287" s="88">
        <f t="shared" si="34"/>
        <v>398542.23</v>
      </c>
    </row>
    <row r="288" spans="1:6" ht="34.5" customHeight="1" x14ac:dyDescent="0.2">
      <c r="A288" s="87" t="s">
        <v>244</v>
      </c>
      <c r="B288" s="105" t="s">
        <v>124</v>
      </c>
      <c r="C288" s="107" t="s">
        <v>818</v>
      </c>
      <c r="D288" s="88">
        <f>D289</f>
        <v>339000</v>
      </c>
      <c r="E288" s="88">
        <f>E289</f>
        <v>0</v>
      </c>
      <c r="F288" s="88">
        <f>D288-E288</f>
        <v>339000</v>
      </c>
    </row>
    <row r="289" spans="1:6" x14ac:dyDescent="0.2">
      <c r="A289" s="87" t="s">
        <v>245</v>
      </c>
      <c r="B289" s="105" t="s">
        <v>124</v>
      </c>
      <c r="C289" s="107" t="s">
        <v>819</v>
      </c>
      <c r="D289" s="88">
        <f>D290</f>
        <v>339000</v>
      </c>
      <c r="E289" s="88">
        <f>E290</f>
        <v>0</v>
      </c>
      <c r="F289" s="88">
        <f>D289-E289</f>
        <v>339000</v>
      </c>
    </row>
    <row r="290" spans="1:6" ht="22.5" x14ac:dyDescent="0.2">
      <c r="A290" s="87" t="s">
        <v>246</v>
      </c>
      <c r="B290" s="105" t="s">
        <v>124</v>
      </c>
      <c r="C290" s="107" t="s">
        <v>820</v>
      </c>
      <c r="D290" s="88">
        <v>339000</v>
      </c>
      <c r="E290" s="88">
        <v>0</v>
      </c>
      <c r="F290" s="88">
        <f>D290-E290</f>
        <v>339000</v>
      </c>
    </row>
    <row r="291" spans="1:6" ht="15.6" customHeight="1" x14ac:dyDescent="0.2">
      <c r="A291" s="83" t="s">
        <v>392</v>
      </c>
      <c r="B291" s="84" t="s">
        <v>124</v>
      </c>
      <c r="C291" s="85" t="s">
        <v>393</v>
      </c>
      <c r="D291" s="129">
        <f>D305+D309+D314+D318</f>
        <v>12506431.440000001</v>
      </c>
      <c r="E291" s="129">
        <f>E305+E309+E314+E318</f>
        <v>3403925.8</v>
      </c>
      <c r="F291" s="129">
        <f t="shared" si="34"/>
        <v>9102505.6400000006</v>
      </c>
    </row>
    <row r="292" spans="1:6" ht="38.25" customHeight="1" x14ac:dyDescent="0.2">
      <c r="A292" s="87" t="s">
        <v>146</v>
      </c>
      <c r="B292" s="105" t="s">
        <v>124</v>
      </c>
      <c r="C292" s="107" t="s">
        <v>394</v>
      </c>
      <c r="D292" s="88">
        <f>D293</f>
        <v>301500</v>
      </c>
      <c r="E292" s="88">
        <f>E293</f>
        <v>0</v>
      </c>
      <c r="F292" s="88">
        <f>D292-E292</f>
        <v>301500</v>
      </c>
    </row>
    <row r="293" spans="1:6" ht="33" customHeight="1" x14ac:dyDescent="0.2">
      <c r="A293" s="87" t="s">
        <v>148</v>
      </c>
      <c r="B293" s="105" t="s">
        <v>124</v>
      </c>
      <c r="C293" s="107" t="s">
        <v>395</v>
      </c>
      <c r="D293" s="88">
        <f>D294</f>
        <v>301500</v>
      </c>
      <c r="E293" s="88">
        <f>E294</f>
        <v>0</v>
      </c>
      <c r="F293" s="88">
        <f t="shared" si="34"/>
        <v>301500</v>
      </c>
    </row>
    <row r="294" spans="1:6" ht="15.6" customHeight="1" x14ac:dyDescent="0.2">
      <c r="A294" s="87" t="s">
        <v>152</v>
      </c>
      <c r="B294" s="105" t="s">
        <v>124</v>
      </c>
      <c r="C294" s="107" t="s">
        <v>396</v>
      </c>
      <c r="D294" s="88">
        <f>D321</f>
        <v>301500</v>
      </c>
      <c r="E294" s="88">
        <f>E321</f>
        <v>0</v>
      </c>
      <c r="F294" s="88">
        <f t="shared" si="34"/>
        <v>301500</v>
      </c>
    </row>
    <row r="295" spans="1:6" ht="22.9" customHeight="1" x14ac:dyDescent="0.2">
      <c r="A295" s="87" t="s">
        <v>397</v>
      </c>
      <c r="B295" s="105" t="s">
        <v>124</v>
      </c>
      <c r="C295" s="107" t="s">
        <v>398</v>
      </c>
      <c r="D295" s="88">
        <f>D296+D298+D301</f>
        <v>10346831.440000001</v>
      </c>
      <c r="E295" s="88">
        <f>E296+E298+E301</f>
        <v>3020925.8</v>
      </c>
      <c r="F295" s="88">
        <f t="shared" si="34"/>
        <v>7325905.6400000015</v>
      </c>
    </row>
    <row r="296" spans="1:6" ht="24" customHeight="1" x14ac:dyDescent="0.2">
      <c r="A296" s="87" t="s">
        <v>399</v>
      </c>
      <c r="B296" s="105" t="s">
        <v>124</v>
      </c>
      <c r="C296" s="107" t="s">
        <v>400</v>
      </c>
      <c r="D296" s="88">
        <f>D297</f>
        <v>8363071.4400000004</v>
      </c>
      <c r="E296" s="88">
        <f>E297</f>
        <v>2702005.8</v>
      </c>
      <c r="F296" s="88">
        <f t="shared" si="34"/>
        <v>5661065.6400000006</v>
      </c>
    </row>
    <row r="297" spans="1:6" ht="16.149999999999999" customHeight="1" x14ac:dyDescent="0.2">
      <c r="A297" s="87" t="s">
        <v>401</v>
      </c>
      <c r="B297" s="105" t="s">
        <v>124</v>
      </c>
      <c r="C297" s="107" t="s">
        <v>402</v>
      </c>
      <c r="D297" s="88">
        <f>D308</f>
        <v>8363071.4400000004</v>
      </c>
      <c r="E297" s="88">
        <f>E308</f>
        <v>2702005.8</v>
      </c>
      <c r="F297" s="88">
        <f t="shared" si="34"/>
        <v>5661065.6400000006</v>
      </c>
    </row>
    <row r="298" spans="1:6" ht="29.25" customHeight="1" x14ac:dyDescent="0.2">
      <c r="A298" s="87" t="s">
        <v>403</v>
      </c>
      <c r="B298" s="105" t="s">
        <v>124</v>
      </c>
      <c r="C298" s="107" t="s">
        <v>404</v>
      </c>
      <c r="D298" s="88">
        <f>D299+D300</f>
        <v>1885760</v>
      </c>
      <c r="E298" s="88">
        <f>E299+E300</f>
        <v>292920</v>
      </c>
      <c r="F298" s="88">
        <f t="shared" si="34"/>
        <v>1592840</v>
      </c>
    </row>
    <row r="299" spans="1:6" ht="32.450000000000003" customHeight="1" x14ac:dyDescent="0.2">
      <c r="A299" s="87" t="s">
        <v>405</v>
      </c>
      <c r="B299" s="105" t="s">
        <v>124</v>
      </c>
      <c r="C299" s="107" t="s">
        <v>406</v>
      </c>
      <c r="D299" s="88">
        <f>D312</f>
        <v>800000</v>
      </c>
      <c r="E299" s="88">
        <f t="shared" ref="E299:F299" si="45">E312</f>
        <v>292920</v>
      </c>
      <c r="F299" s="88">
        <f t="shared" si="45"/>
        <v>507080</v>
      </c>
    </row>
    <row r="300" spans="1:6" ht="15.6" customHeight="1" x14ac:dyDescent="0.2">
      <c r="A300" s="87" t="s">
        <v>407</v>
      </c>
      <c r="B300" s="105" t="s">
        <v>124</v>
      </c>
      <c r="C300" s="107" t="s">
        <v>408</v>
      </c>
      <c r="D300" s="88">
        <f>D313</f>
        <v>1085760</v>
      </c>
      <c r="E300" s="88">
        <f>E313</f>
        <v>0</v>
      </c>
      <c r="F300" s="88">
        <f t="shared" si="34"/>
        <v>1085760</v>
      </c>
    </row>
    <row r="301" spans="1:6" x14ac:dyDescent="0.2">
      <c r="A301" s="87" t="s">
        <v>409</v>
      </c>
      <c r="B301" s="105" t="s">
        <v>124</v>
      </c>
      <c r="C301" s="107" t="s">
        <v>410</v>
      </c>
      <c r="D301" s="88">
        <f>D323</f>
        <v>98000</v>
      </c>
      <c r="E301" s="88">
        <f>E323</f>
        <v>26000</v>
      </c>
      <c r="F301" s="88">
        <f t="shared" si="34"/>
        <v>72000</v>
      </c>
    </row>
    <row r="302" spans="1:6" ht="40.5" customHeight="1" x14ac:dyDescent="0.2">
      <c r="A302" s="87" t="s">
        <v>244</v>
      </c>
      <c r="B302" s="105" t="s">
        <v>124</v>
      </c>
      <c r="C302" s="107" t="s">
        <v>411</v>
      </c>
      <c r="D302" s="88">
        <f>D303</f>
        <v>1858100</v>
      </c>
      <c r="E302" s="88">
        <f>E303</f>
        <v>383000</v>
      </c>
      <c r="F302" s="88">
        <f t="shared" ref="F302:F354" si="46">D302-E302</f>
        <v>1475100</v>
      </c>
    </row>
    <row r="303" spans="1:6" ht="19.149999999999999" customHeight="1" x14ac:dyDescent="0.2">
      <c r="A303" s="87" t="s">
        <v>245</v>
      </c>
      <c r="B303" s="105" t="s">
        <v>124</v>
      </c>
      <c r="C303" s="107" t="s">
        <v>412</v>
      </c>
      <c r="D303" s="88">
        <f>D304</f>
        <v>1858100</v>
      </c>
      <c r="E303" s="88">
        <f>E304</f>
        <v>383000</v>
      </c>
      <c r="F303" s="88">
        <f t="shared" si="46"/>
        <v>1475100</v>
      </c>
    </row>
    <row r="304" spans="1:6" ht="22.9" customHeight="1" x14ac:dyDescent="0.2">
      <c r="A304" s="87" t="s">
        <v>246</v>
      </c>
      <c r="B304" s="105" t="s">
        <v>124</v>
      </c>
      <c r="C304" s="107" t="s">
        <v>413</v>
      </c>
      <c r="D304" s="88">
        <f>D317+D326</f>
        <v>1858100</v>
      </c>
      <c r="E304" s="88">
        <f t="shared" ref="E304:F304" si="47">E317+E326</f>
        <v>383000</v>
      </c>
      <c r="F304" s="88">
        <f t="shared" si="47"/>
        <v>1475100</v>
      </c>
    </row>
    <row r="305" spans="1:6" ht="18.600000000000001" customHeight="1" x14ac:dyDescent="0.2">
      <c r="A305" s="83" t="s">
        <v>414</v>
      </c>
      <c r="B305" s="84" t="s">
        <v>124</v>
      </c>
      <c r="C305" s="85" t="s">
        <v>415</v>
      </c>
      <c r="D305" s="129">
        <f t="shared" ref="D305:E306" si="48">D306</f>
        <v>8363071.4400000004</v>
      </c>
      <c r="E305" s="129">
        <f t="shared" si="48"/>
        <v>2702005.8</v>
      </c>
      <c r="F305" s="129">
        <f t="shared" si="46"/>
        <v>5661065.6400000006</v>
      </c>
    </row>
    <row r="306" spans="1:6" ht="22.9" customHeight="1" x14ac:dyDescent="0.2">
      <c r="A306" s="87" t="s">
        <v>397</v>
      </c>
      <c r="B306" s="105" t="s">
        <v>124</v>
      </c>
      <c r="C306" s="107" t="s">
        <v>416</v>
      </c>
      <c r="D306" s="88">
        <f t="shared" si="48"/>
        <v>8363071.4400000004</v>
      </c>
      <c r="E306" s="88">
        <f t="shared" si="48"/>
        <v>2702005.8</v>
      </c>
      <c r="F306" s="88">
        <f t="shared" si="46"/>
        <v>5661065.6400000006</v>
      </c>
    </row>
    <row r="307" spans="1:6" ht="24.6" customHeight="1" x14ac:dyDescent="0.2">
      <c r="A307" s="87" t="s">
        <v>399</v>
      </c>
      <c r="B307" s="105" t="s">
        <v>124</v>
      </c>
      <c r="C307" s="107" t="s">
        <v>417</v>
      </c>
      <c r="D307" s="88">
        <f>D308</f>
        <v>8363071.4400000004</v>
      </c>
      <c r="E307" s="88">
        <f>E308</f>
        <v>2702005.8</v>
      </c>
      <c r="F307" s="88">
        <f t="shared" si="46"/>
        <v>5661065.6400000006</v>
      </c>
    </row>
    <row r="308" spans="1:6" ht="18" customHeight="1" x14ac:dyDescent="0.2">
      <c r="A308" s="87" t="s">
        <v>401</v>
      </c>
      <c r="B308" s="105" t="s">
        <v>124</v>
      </c>
      <c r="C308" s="107" t="s">
        <v>418</v>
      </c>
      <c r="D308" s="88">
        <v>8363071.4400000004</v>
      </c>
      <c r="E308" s="88">
        <v>2702005.8</v>
      </c>
      <c r="F308" s="88">
        <f t="shared" si="46"/>
        <v>5661065.6400000006</v>
      </c>
    </row>
    <row r="309" spans="1:6" ht="15.6" customHeight="1" x14ac:dyDescent="0.2">
      <c r="A309" s="83" t="s">
        <v>419</v>
      </c>
      <c r="B309" s="84" t="s">
        <v>124</v>
      </c>
      <c r="C309" s="85" t="s">
        <v>420</v>
      </c>
      <c r="D309" s="129">
        <f>D310</f>
        <v>1885760</v>
      </c>
      <c r="E309" s="129">
        <f>E310</f>
        <v>292920</v>
      </c>
      <c r="F309" s="129">
        <f t="shared" si="46"/>
        <v>1592840</v>
      </c>
    </row>
    <row r="310" spans="1:6" ht="22.9" customHeight="1" x14ac:dyDescent="0.2">
      <c r="A310" s="87" t="s">
        <v>397</v>
      </c>
      <c r="B310" s="105" t="s">
        <v>124</v>
      </c>
      <c r="C310" s="107" t="s">
        <v>421</v>
      </c>
      <c r="D310" s="88">
        <f>D311</f>
        <v>1885760</v>
      </c>
      <c r="E310" s="88">
        <f>E311</f>
        <v>292920</v>
      </c>
      <c r="F310" s="88">
        <f t="shared" si="46"/>
        <v>1592840</v>
      </c>
    </row>
    <row r="311" spans="1:6" ht="24" customHeight="1" x14ac:dyDescent="0.2">
      <c r="A311" s="87" t="s">
        <v>403</v>
      </c>
      <c r="B311" s="105" t="s">
        <v>124</v>
      </c>
      <c r="C311" s="107" t="s">
        <v>422</v>
      </c>
      <c r="D311" s="88">
        <f>D312+D313</f>
        <v>1885760</v>
      </c>
      <c r="E311" s="88">
        <f>E312+E313</f>
        <v>292920</v>
      </c>
      <c r="F311" s="88">
        <f t="shared" si="46"/>
        <v>1592840</v>
      </c>
    </row>
    <row r="312" spans="1:6" ht="36" customHeight="1" x14ac:dyDescent="0.2">
      <c r="A312" s="87" t="s">
        <v>405</v>
      </c>
      <c r="B312" s="105" t="s">
        <v>124</v>
      </c>
      <c r="C312" s="107" t="s">
        <v>423</v>
      </c>
      <c r="D312" s="88">
        <v>800000</v>
      </c>
      <c r="E312" s="88">
        <v>292920</v>
      </c>
      <c r="F312" s="88">
        <f t="shared" si="46"/>
        <v>507080</v>
      </c>
    </row>
    <row r="313" spans="1:6" ht="15.6" customHeight="1" x14ac:dyDescent="0.2">
      <c r="A313" s="87" t="s">
        <v>407</v>
      </c>
      <c r="B313" s="105" t="s">
        <v>124</v>
      </c>
      <c r="C313" s="107" t="s">
        <v>424</v>
      </c>
      <c r="D313" s="88">
        <v>1085760</v>
      </c>
      <c r="E313" s="88">
        <v>0</v>
      </c>
      <c r="F313" s="88">
        <f t="shared" si="46"/>
        <v>1085760</v>
      </c>
    </row>
    <row r="314" spans="1:6" x14ac:dyDescent="0.2">
      <c r="A314" s="83" t="s">
        <v>425</v>
      </c>
      <c r="B314" s="84" t="s">
        <v>124</v>
      </c>
      <c r="C314" s="85" t="s">
        <v>426</v>
      </c>
      <c r="D314" s="129">
        <f>+D315</f>
        <v>1793600</v>
      </c>
      <c r="E314" s="129">
        <f>E315</f>
        <v>330000</v>
      </c>
      <c r="F314" s="129">
        <f t="shared" si="46"/>
        <v>1463600</v>
      </c>
    </row>
    <row r="315" spans="1:6" ht="34.15" customHeight="1" x14ac:dyDescent="0.2">
      <c r="A315" s="87" t="s">
        <v>244</v>
      </c>
      <c r="B315" s="105" t="s">
        <v>124</v>
      </c>
      <c r="C315" s="107" t="s">
        <v>427</v>
      </c>
      <c r="D315" s="88">
        <f>D316</f>
        <v>1793600</v>
      </c>
      <c r="E315" s="88">
        <f>E316</f>
        <v>330000</v>
      </c>
      <c r="F315" s="88">
        <f t="shared" si="46"/>
        <v>1463600</v>
      </c>
    </row>
    <row r="316" spans="1:6" ht="16.149999999999999" customHeight="1" x14ac:dyDescent="0.2">
      <c r="A316" s="87" t="s">
        <v>245</v>
      </c>
      <c r="B316" s="105" t="s">
        <v>124</v>
      </c>
      <c r="C316" s="107" t="s">
        <v>428</v>
      </c>
      <c r="D316" s="88">
        <f>D317</f>
        <v>1793600</v>
      </c>
      <c r="E316" s="88">
        <f>E317</f>
        <v>330000</v>
      </c>
      <c r="F316" s="88">
        <f t="shared" si="46"/>
        <v>1463600</v>
      </c>
    </row>
    <row r="317" spans="1:6" ht="24.6" customHeight="1" x14ac:dyDescent="0.2">
      <c r="A317" s="87" t="s">
        <v>246</v>
      </c>
      <c r="B317" s="105" t="s">
        <v>124</v>
      </c>
      <c r="C317" s="107" t="s">
        <v>429</v>
      </c>
      <c r="D317" s="88">
        <v>1793600</v>
      </c>
      <c r="E317" s="88">
        <v>330000</v>
      </c>
      <c r="F317" s="88">
        <f t="shared" si="46"/>
        <v>1463600</v>
      </c>
    </row>
    <row r="318" spans="1:6" ht="24" customHeight="1" x14ac:dyDescent="0.2">
      <c r="A318" s="83" t="s">
        <v>430</v>
      </c>
      <c r="B318" s="84" t="s">
        <v>124</v>
      </c>
      <c r="C318" s="85" t="s">
        <v>431</v>
      </c>
      <c r="D318" s="129">
        <f>D319+D322+D324</f>
        <v>464000</v>
      </c>
      <c r="E318" s="129">
        <f>E319+E322+E324</f>
        <v>79000</v>
      </c>
      <c r="F318" s="129">
        <f t="shared" si="46"/>
        <v>385000</v>
      </c>
    </row>
    <row r="319" spans="1:6" ht="25.9" customHeight="1" x14ac:dyDescent="0.2">
      <c r="A319" s="87" t="s">
        <v>146</v>
      </c>
      <c r="B319" s="105" t="s">
        <v>124</v>
      </c>
      <c r="C319" s="107" t="s">
        <v>432</v>
      </c>
      <c r="D319" s="88">
        <f>D320</f>
        <v>301500</v>
      </c>
      <c r="E319" s="88">
        <f t="shared" ref="E319" si="49">E320</f>
        <v>0</v>
      </c>
      <c r="F319" s="88">
        <f t="shared" si="46"/>
        <v>301500</v>
      </c>
    </row>
    <row r="320" spans="1:6" ht="36.6" customHeight="1" x14ac:dyDescent="0.2">
      <c r="A320" s="87" t="s">
        <v>148</v>
      </c>
      <c r="B320" s="105" t="s">
        <v>124</v>
      </c>
      <c r="C320" s="107" t="s">
        <v>433</v>
      </c>
      <c r="D320" s="88">
        <f>D321</f>
        <v>301500</v>
      </c>
      <c r="E320" s="136">
        <f>E321</f>
        <v>0</v>
      </c>
      <c r="F320" s="88">
        <f t="shared" si="46"/>
        <v>301500</v>
      </c>
    </row>
    <row r="321" spans="1:6" ht="17.45" customHeight="1" x14ac:dyDescent="0.2">
      <c r="A321" s="87" t="s">
        <v>152</v>
      </c>
      <c r="B321" s="105" t="s">
        <v>124</v>
      </c>
      <c r="C321" s="107" t="s">
        <v>434</v>
      </c>
      <c r="D321" s="88">
        <v>301500</v>
      </c>
      <c r="E321" s="88">
        <v>0</v>
      </c>
      <c r="F321" s="88">
        <f t="shared" si="46"/>
        <v>301500</v>
      </c>
    </row>
    <row r="322" spans="1:6" ht="24.6" customHeight="1" x14ac:dyDescent="0.2">
      <c r="A322" s="87" t="s">
        <v>397</v>
      </c>
      <c r="B322" s="105" t="s">
        <v>124</v>
      </c>
      <c r="C322" s="107" t="s">
        <v>435</v>
      </c>
      <c r="D322" s="88">
        <f>D323</f>
        <v>98000</v>
      </c>
      <c r="E322" s="88">
        <f>E323</f>
        <v>26000</v>
      </c>
      <c r="F322" s="88">
        <f t="shared" si="46"/>
        <v>72000</v>
      </c>
    </row>
    <row r="323" spans="1:6" ht="15" customHeight="1" x14ac:dyDescent="0.2">
      <c r="A323" s="87" t="s">
        <v>409</v>
      </c>
      <c r="B323" s="105" t="s">
        <v>124</v>
      </c>
      <c r="C323" s="107" t="s">
        <v>436</v>
      </c>
      <c r="D323" s="88">
        <v>98000</v>
      </c>
      <c r="E323" s="88">
        <v>26000</v>
      </c>
      <c r="F323" s="88">
        <f t="shared" si="46"/>
        <v>72000</v>
      </c>
    </row>
    <row r="324" spans="1:6" ht="35.25" customHeight="1" x14ac:dyDescent="0.2">
      <c r="A324" s="87" t="s">
        <v>244</v>
      </c>
      <c r="B324" s="105" t="s">
        <v>124</v>
      </c>
      <c r="C324" s="107" t="s">
        <v>821</v>
      </c>
      <c r="D324" s="88">
        <f>D325</f>
        <v>64500</v>
      </c>
      <c r="E324" s="88">
        <f>E325</f>
        <v>53000</v>
      </c>
      <c r="F324" s="88">
        <f>D324-E324</f>
        <v>11500</v>
      </c>
    </row>
    <row r="325" spans="1:6" ht="15" customHeight="1" x14ac:dyDescent="0.2">
      <c r="A325" s="87" t="s">
        <v>245</v>
      </c>
      <c r="B325" s="105" t="s">
        <v>124</v>
      </c>
      <c r="C325" s="107" t="s">
        <v>822</v>
      </c>
      <c r="D325" s="88">
        <f>D326</f>
        <v>64500</v>
      </c>
      <c r="E325" s="88">
        <f>E326</f>
        <v>53000</v>
      </c>
      <c r="F325" s="88">
        <f>D325-E325</f>
        <v>11500</v>
      </c>
    </row>
    <row r="326" spans="1:6" ht="23.25" customHeight="1" x14ac:dyDescent="0.2">
      <c r="A326" s="87" t="s">
        <v>246</v>
      </c>
      <c r="B326" s="105" t="s">
        <v>124</v>
      </c>
      <c r="C326" s="107" t="s">
        <v>823</v>
      </c>
      <c r="D326" s="88">
        <v>64500</v>
      </c>
      <c r="E326" s="88">
        <v>53000</v>
      </c>
      <c r="F326" s="88">
        <f>D326-E326</f>
        <v>11500</v>
      </c>
    </row>
    <row r="327" spans="1:6" x14ac:dyDescent="0.2">
      <c r="A327" s="83" t="s">
        <v>437</v>
      </c>
      <c r="B327" s="84" t="s">
        <v>124</v>
      </c>
      <c r="C327" s="85" t="s">
        <v>438</v>
      </c>
      <c r="D327" s="129">
        <f>D328+D331+D340</f>
        <v>470000</v>
      </c>
      <c r="E327" s="129">
        <f>E328+E331+E340</f>
        <v>246827.46</v>
      </c>
      <c r="F327" s="129">
        <f t="shared" si="46"/>
        <v>223172.54</v>
      </c>
    </row>
    <row r="328" spans="1:6" ht="73.5" customHeight="1" x14ac:dyDescent="0.2">
      <c r="A328" s="87" t="s">
        <v>128</v>
      </c>
      <c r="B328" s="105" t="s">
        <v>124</v>
      </c>
      <c r="C328" s="107" t="s">
        <v>439</v>
      </c>
      <c r="D328" s="88">
        <f>D329</f>
        <v>340000</v>
      </c>
      <c r="E328" s="88">
        <f>E329</f>
        <v>179621.4</v>
      </c>
      <c r="F328" s="88">
        <f>D328-E328</f>
        <v>160378.6</v>
      </c>
    </row>
    <row r="329" spans="1:6" ht="28.15" customHeight="1" x14ac:dyDescent="0.2">
      <c r="A329" s="87" t="s">
        <v>138</v>
      </c>
      <c r="B329" s="105" t="s">
        <v>124</v>
      </c>
      <c r="C329" s="107" t="s">
        <v>440</v>
      </c>
      <c r="D329" s="88">
        <f>D330</f>
        <v>340000</v>
      </c>
      <c r="E329" s="88">
        <f>E330</f>
        <v>179621.4</v>
      </c>
      <c r="F329" s="88">
        <f t="shared" si="46"/>
        <v>160378.6</v>
      </c>
    </row>
    <row r="330" spans="1:6" ht="56.45" customHeight="1" x14ac:dyDescent="0.2">
      <c r="A330" s="87" t="s">
        <v>220</v>
      </c>
      <c r="B330" s="105" t="s">
        <v>124</v>
      </c>
      <c r="C330" s="107" t="s">
        <v>441</v>
      </c>
      <c r="D330" s="88">
        <f>D345</f>
        <v>340000</v>
      </c>
      <c r="E330" s="88">
        <f>E345</f>
        <v>179621.4</v>
      </c>
      <c r="F330" s="88">
        <f t="shared" si="46"/>
        <v>160378.6</v>
      </c>
    </row>
    <row r="331" spans="1:6" ht="25.9" customHeight="1" x14ac:dyDescent="0.2">
      <c r="A331" s="87" t="s">
        <v>146</v>
      </c>
      <c r="B331" s="105" t="s">
        <v>124</v>
      </c>
      <c r="C331" s="107" t="s">
        <v>442</v>
      </c>
      <c r="D331" s="88">
        <f>D332</f>
        <v>109200</v>
      </c>
      <c r="E331" s="88">
        <f>E332</f>
        <v>46406.06</v>
      </c>
      <c r="F331" s="88">
        <f t="shared" si="46"/>
        <v>62793.94</v>
      </c>
    </row>
    <row r="332" spans="1:6" ht="35.25" customHeight="1" x14ac:dyDescent="0.2">
      <c r="A332" s="87" t="s">
        <v>148</v>
      </c>
      <c r="B332" s="105" t="s">
        <v>124</v>
      </c>
      <c r="C332" s="107" t="s">
        <v>443</v>
      </c>
      <c r="D332" s="88">
        <f>D333</f>
        <v>109200</v>
      </c>
      <c r="E332" s="88">
        <f>E333</f>
        <v>46406.06</v>
      </c>
      <c r="F332" s="88">
        <f t="shared" si="46"/>
        <v>62793.94</v>
      </c>
    </row>
    <row r="333" spans="1:6" ht="14.45" customHeight="1" x14ac:dyDescent="0.2">
      <c r="A333" s="87" t="s">
        <v>152</v>
      </c>
      <c r="B333" s="105" t="s">
        <v>124</v>
      </c>
      <c r="C333" s="107" t="s">
        <v>444</v>
      </c>
      <c r="D333" s="88">
        <f>D339+D348</f>
        <v>109200</v>
      </c>
      <c r="E333" s="88">
        <f>E339+E348</f>
        <v>46406.06</v>
      </c>
      <c r="F333" s="88">
        <f t="shared" si="46"/>
        <v>62793.94</v>
      </c>
    </row>
    <row r="334" spans="1:6" ht="14.45" customHeight="1" x14ac:dyDescent="0.2">
      <c r="A334" s="87" t="s">
        <v>397</v>
      </c>
      <c r="B334" s="105" t="s">
        <v>124</v>
      </c>
      <c r="C334" s="107" t="s">
        <v>840</v>
      </c>
      <c r="D334" s="88">
        <f>D335</f>
        <v>20800</v>
      </c>
      <c r="E334" s="88">
        <f t="shared" ref="E334:F334" si="50">E335</f>
        <v>20800</v>
      </c>
      <c r="F334" s="88">
        <f t="shared" si="50"/>
        <v>0</v>
      </c>
    </row>
    <row r="335" spans="1:6" ht="14.45" customHeight="1" x14ac:dyDescent="0.2">
      <c r="A335" s="87" t="s">
        <v>806</v>
      </c>
      <c r="B335" s="105" t="s">
        <v>124</v>
      </c>
      <c r="C335" s="107" t="s">
        <v>841</v>
      </c>
      <c r="D335" s="88">
        <f>D341</f>
        <v>20800</v>
      </c>
      <c r="E335" s="88">
        <f t="shared" ref="E335:F335" si="51">E341</f>
        <v>20800</v>
      </c>
      <c r="F335" s="88">
        <f t="shared" si="51"/>
        <v>0</v>
      </c>
    </row>
    <row r="336" spans="1:6" x14ac:dyDescent="0.2">
      <c r="A336" s="83" t="s">
        <v>445</v>
      </c>
      <c r="B336" s="84" t="s">
        <v>124</v>
      </c>
      <c r="C336" s="85" t="s">
        <v>446</v>
      </c>
      <c r="D336" s="129">
        <f>D337+D340</f>
        <v>115000</v>
      </c>
      <c r="E336" s="129">
        <f>E337+E340</f>
        <v>67206.06</v>
      </c>
      <c r="F336" s="129">
        <f t="shared" si="46"/>
        <v>47793.94</v>
      </c>
    </row>
    <row r="337" spans="1:6" ht="23.45" customHeight="1" x14ac:dyDescent="0.2">
      <c r="A337" s="87" t="s">
        <v>146</v>
      </c>
      <c r="B337" s="105" t="s">
        <v>124</v>
      </c>
      <c r="C337" s="107" t="s">
        <v>447</v>
      </c>
      <c r="D337" s="88">
        <f t="shared" ref="D337:E337" si="52">D338</f>
        <v>94200</v>
      </c>
      <c r="E337" s="88">
        <f t="shared" si="52"/>
        <v>46406.06</v>
      </c>
      <c r="F337" s="88">
        <f t="shared" si="46"/>
        <v>47793.94</v>
      </c>
    </row>
    <row r="338" spans="1:6" ht="34.15" customHeight="1" x14ac:dyDescent="0.2">
      <c r="A338" s="87" t="s">
        <v>148</v>
      </c>
      <c r="B338" s="105" t="s">
        <v>124</v>
      </c>
      <c r="C338" s="107" t="s">
        <v>448</v>
      </c>
      <c r="D338" s="131">
        <f>D339</f>
        <v>94200</v>
      </c>
      <c r="E338" s="131">
        <f>E339</f>
        <v>46406.06</v>
      </c>
      <c r="F338" s="88">
        <f t="shared" si="46"/>
        <v>47793.94</v>
      </c>
    </row>
    <row r="339" spans="1:6" ht="19.5" customHeight="1" x14ac:dyDescent="0.2">
      <c r="A339" s="87" t="s">
        <v>152</v>
      </c>
      <c r="B339" s="105" t="s">
        <v>124</v>
      </c>
      <c r="C339" s="107" t="s">
        <v>449</v>
      </c>
      <c r="D339" s="131">
        <v>94200</v>
      </c>
      <c r="E339" s="131">
        <v>46406.06</v>
      </c>
      <c r="F339" s="88">
        <f t="shared" si="46"/>
        <v>47793.94</v>
      </c>
    </row>
    <row r="340" spans="1:6" ht="26.25" customHeight="1" x14ac:dyDescent="0.2">
      <c r="A340" s="87" t="s">
        <v>397</v>
      </c>
      <c r="B340" s="105" t="s">
        <v>124</v>
      </c>
      <c r="C340" s="107" t="s">
        <v>804</v>
      </c>
      <c r="D340" s="131">
        <f>D341</f>
        <v>20800</v>
      </c>
      <c r="E340" s="131">
        <f>E341</f>
        <v>20800</v>
      </c>
      <c r="F340" s="88">
        <f>D340-E340</f>
        <v>0</v>
      </c>
    </row>
    <row r="341" spans="1:6" ht="19.5" customHeight="1" x14ac:dyDescent="0.2">
      <c r="A341" s="87" t="s">
        <v>806</v>
      </c>
      <c r="B341" s="105" t="s">
        <v>124</v>
      </c>
      <c r="C341" s="107" t="s">
        <v>805</v>
      </c>
      <c r="D341" s="131">
        <v>20800</v>
      </c>
      <c r="E341" s="131">
        <v>20800</v>
      </c>
      <c r="F341" s="88">
        <f>D341-E341</f>
        <v>0</v>
      </c>
    </row>
    <row r="342" spans="1:6" ht="24.6" customHeight="1" x14ac:dyDescent="0.2">
      <c r="A342" s="83" t="s">
        <v>450</v>
      </c>
      <c r="B342" s="84" t="s">
        <v>124</v>
      </c>
      <c r="C342" s="85" t="s">
        <v>451</v>
      </c>
      <c r="D342" s="129">
        <f>D343+D346</f>
        <v>355000</v>
      </c>
      <c r="E342" s="129">
        <f>E343+E346</f>
        <v>179621.4</v>
      </c>
      <c r="F342" s="129">
        <f t="shared" si="46"/>
        <v>175378.6</v>
      </c>
    </row>
    <row r="343" spans="1:6" ht="72.75" customHeight="1" x14ac:dyDescent="0.2">
      <c r="A343" s="87" t="s">
        <v>128</v>
      </c>
      <c r="B343" s="105" t="s">
        <v>124</v>
      </c>
      <c r="C343" s="107" t="s">
        <v>452</v>
      </c>
      <c r="D343" s="88">
        <f>D344</f>
        <v>340000</v>
      </c>
      <c r="E343" s="88">
        <f>E344</f>
        <v>179621.4</v>
      </c>
      <c r="F343" s="88">
        <f t="shared" si="46"/>
        <v>160378.6</v>
      </c>
    </row>
    <row r="344" spans="1:6" ht="28.5" customHeight="1" x14ac:dyDescent="0.2">
      <c r="A344" s="87" t="s">
        <v>138</v>
      </c>
      <c r="B344" s="105" t="s">
        <v>124</v>
      </c>
      <c r="C344" s="107" t="s">
        <v>533</v>
      </c>
      <c r="D344" s="88">
        <f>D345</f>
        <v>340000</v>
      </c>
      <c r="E344" s="88">
        <f>E345</f>
        <v>179621.4</v>
      </c>
      <c r="F344" s="88">
        <f t="shared" si="46"/>
        <v>160378.6</v>
      </c>
    </row>
    <row r="345" spans="1:6" ht="58.5" customHeight="1" x14ac:dyDescent="0.2">
      <c r="A345" s="87" t="s">
        <v>220</v>
      </c>
      <c r="B345" s="105" t="s">
        <v>124</v>
      </c>
      <c r="C345" s="107" t="s">
        <v>534</v>
      </c>
      <c r="D345" s="88">
        <v>340000</v>
      </c>
      <c r="E345" s="88">
        <v>179621.4</v>
      </c>
      <c r="F345" s="88">
        <f t="shared" si="46"/>
        <v>160378.6</v>
      </c>
    </row>
    <row r="346" spans="1:6" ht="25.9" customHeight="1" x14ac:dyDescent="0.2">
      <c r="A346" s="87" t="s">
        <v>146</v>
      </c>
      <c r="B346" s="105" t="s">
        <v>124</v>
      </c>
      <c r="C346" s="107" t="s">
        <v>532</v>
      </c>
      <c r="D346" s="88">
        <f>D347</f>
        <v>15000</v>
      </c>
      <c r="E346" s="88">
        <v>0</v>
      </c>
      <c r="F346" s="88">
        <f t="shared" si="46"/>
        <v>15000</v>
      </c>
    </row>
    <row r="347" spans="1:6" ht="36.75" customHeight="1" x14ac:dyDescent="0.2">
      <c r="A347" s="87" t="s">
        <v>148</v>
      </c>
      <c r="B347" s="105" t="s">
        <v>124</v>
      </c>
      <c r="C347" s="107" t="s">
        <v>531</v>
      </c>
      <c r="D347" s="88">
        <f>D348</f>
        <v>15000</v>
      </c>
      <c r="E347" s="88">
        <f t="shared" ref="E347:F347" si="53">E348</f>
        <v>0</v>
      </c>
      <c r="F347" s="88">
        <f t="shared" si="53"/>
        <v>15000</v>
      </c>
    </row>
    <row r="348" spans="1:6" ht="14.45" customHeight="1" x14ac:dyDescent="0.2">
      <c r="A348" s="87" t="s">
        <v>152</v>
      </c>
      <c r="B348" s="105" t="s">
        <v>124</v>
      </c>
      <c r="C348" s="107" t="s">
        <v>530</v>
      </c>
      <c r="D348" s="88">
        <v>15000</v>
      </c>
      <c r="E348" s="88">
        <v>0</v>
      </c>
      <c r="F348" s="88">
        <f t="shared" si="46"/>
        <v>15000</v>
      </c>
    </row>
    <row r="349" spans="1:6" ht="25.15" customHeight="1" x14ac:dyDescent="0.2">
      <c r="A349" s="83" t="s">
        <v>453</v>
      </c>
      <c r="B349" s="84" t="s">
        <v>124</v>
      </c>
      <c r="C349" s="85" t="s">
        <v>454</v>
      </c>
      <c r="D349" s="129">
        <f t="shared" ref="D349:E351" si="54">D350</f>
        <v>4437266.5</v>
      </c>
      <c r="E349" s="129">
        <f t="shared" si="54"/>
        <v>1380514.99</v>
      </c>
      <c r="F349" s="129">
        <f t="shared" si="46"/>
        <v>3056751.51</v>
      </c>
    </row>
    <row r="350" spans="1:6" ht="25.15" customHeight="1" x14ac:dyDescent="0.2">
      <c r="A350" s="87" t="s">
        <v>455</v>
      </c>
      <c r="B350" s="105" t="s">
        <v>124</v>
      </c>
      <c r="C350" s="107" t="s">
        <v>456</v>
      </c>
      <c r="D350" s="88">
        <f>D351</f>
        <v>4437266.5</v>
      </c>
      <c r="E350" s="88">
        <f t="shared" si="54"/>
        <v>1380514.99</v>
      </c>
      <c r="F350" s="88">
        <f t="shared" si="46"/>
        <v>3056751.51</v>
      </c>
    </row>
    <row r="351" spans="1:6" ht="14.45" customHeight="1" x14ac:dyDescent="0.2">
      <c r="A351" s="87" t="s">
        <v>457</v>
      </c>
      <c r="B351" s="105" t="s">
        <v>124</v>
      </c>
      <c r="C351" s="107" t="s">
        <v>458</v>
      </c>
      <c r="D351" s="88">
        <f>D352</f>
        <v>4437266.5</v>
      </c>
      <c r="E351" s="88">
        <f t="shared" si="54"/>
        <v>1380514.99</v>
      </c>
      <c r="F351" s="88">
        <f t="shared" si="46"/>
        <v>3056751.51</v>
      </c>
    </row>
    <row r="352" spans="1:6" ht="22.15" customHeight="1" x14ac:dyDescent="0.2">
      <c r="A352" s="83" t="s">
        <v>459</v>
      </c>
      <c r="B352" s="84" t="s">
        <v>124</v>
      </c>
      <c r="C352" s="85" t="s">
        <v>460</v>
      </c>
      <c r="D352" s="129">
        <f>D353</f>
        <v>4437266.5</v>
      </c>
      <c r="E352" s="129">
        <f>E353</f>
        <v>1380514.99</v>
      </c>
      <c r="F352" s="129">
        <f t="shared" si="46"/>
        <v>3056751.51</v>
      </c>
    </row>
    <row r="353" spans="1:10" ht="22.15" customHeight="1" x14ac:dyDescent="0.2">
      <c r="A353" s="87" t="s">
        <v>455</v>
      </c>
      <c r="B353" s="105" t="s">
        <v>124</v>
      </c>
      <c r="C353" s="107" t="s">
        <v>461</v>
      </c>
      <c r="D353" s="72">
        <f>D354</f>
        <v>4437266.5</v>
      </c>
      <c r="E353" s="72">
        <f>E354</f>
        <v>1380514.99</v>
      </c>
      <c r="F353" s="88">
        <f t="shared" si="46"/>
        <v>3056751.51</v>
      </c>
    </row>
    <row r="354" spans="1:10" ht="13.9" customHeight="1" x14ac:dyDescent="0.2">
      <c r="A354" s="87" t="s">
        <v>457</v>
      </c>
      <c r="B354" s="105" t="s">
        <v>124</v>
      </c>
      <c r="C354" s="107" t="s">
        <v>462</v>
      </c>
      <c r="D354" s="91">
        <v>4437266.5</v>
      </c>
      <c r="E354" s="91">
        <v>1380514.99</v>
      </c>
      <c r="F354" s="91">
        <f t="shared" si="46"/>
        <v>3056751.51</v>
      </c>
    </row>
    <row r="355" spans="1:10" ht="15" customHeight="1" x14ac:dyDescent="0.2">
      <c r="A355" s="87"/>
      <c r="B355" s="105"/>
      <c r="C355" s="107"/>
      <c r="D355" s="91"/>
      <c r="E355" s="91"/>
      <c r="F355" s="91"/>
    </row>
    <row r="356" spans="1:10" ht="25.9" customHeight="1" x14ac:dyDescent="0.2">
      <c r="A356" s="87" t="s">
        <v>463</v>
      </c>
      <c r="B356" s="105" t="s">
        <v>464</v>
      </c>
      <c r="C356" s="107" t="s">
        <v>125</v>
      </c>
      <c r="D356" s="88">
        <v>-13307483.390000001</v>
      </c>
      <c r="E356" s="88">
        <f>'Доходы+'!E19-Расходы!E11</f>
        <v>316548.20999997854</v>
      </c>
      <c r="F356" s="88" t="s">
        <v>769</v>
      </c>
    </row>
    <row r="358" spans="1:10" ht="12.75" customHeight="1" x14ac:dyDescent="0.2">
      <c r="D358" s="94"/>
      <c r="E358" s="94"/>
    </row>
    <row r="360" spans="1:10" s="95" customFormat="1" ht="12.75" customHeight="1" x14ac:dyDescent="0.2">
      <c r="A360" s="92"/>
      <c r="B360" s="93"/>
      <c r="C360" s="93"/>
      <c r="D360" s="96"/>
      <c r="E360" s="96"/>
      <c r="G360" s="78"/>
      <c r="H360" s="78"/>
      <c r="I360" s="78"/>
      <c r="J360" s="78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25" zoomScale="110" zoomScaleNormal="100" zoomScaleSheetLayoutView="110" workbookViewId="0">
      <selection activeCell="A43" sqref="A43"/>
    </sheetView>
  </sheetViews>
  <sheetFormatPr defaultColWidth="9.140625" defaultRowHeight="12.75" customHeight="1" x14ac:dyDescent="0.2"/>
  <cols>
    <col min="1" max="1" width="43.28515625" style="18" customWidth="1"/>
    <col min="2" max="2" width="5.5703125" style="18" customWidth="1"/>
    <col min="3" max="3" width="31.42578125" style="18" customWidth="1"/>
    <col min="4" max="4" width="17.7109375" style="18" customWidth="1"/>
    <col min="5" max="5" width="14" style="18" customWidth="1"/>
    <col min="6" max="6" width="15.7109375" style="18" customWidth="1"/>
    <col min="7" max="16384" width="9.140625" style="18"/>
  </cols>
  <sheetData>
    <row r="1" spans="1:6" ht="11.1" customHeight="1" x14ac:dyDescent="0.2">
      <c r="A1" s="170" t="s">
        <v>466</v>
      </c>
      <c r="B1" s="170"/>
      <c r="C1" s="170"/>
      <c r="D1" s="170"/>
      <c r="E1" s="170"/>
      <c r="F1" s="170"/>
    </row>
    <row r="2" spans="1:6" ht="13.15" customHeight="1" x14ac:dyDescent="0.25">
      <c r="A2" s="159" t="s">
        <v>467</v>
      </c>
      <c r="B2" s="159"/>
      <c r="C2" s="159"/>
      <c r="D2" s="159"/>
      <c r="E2" s="159"/>
      <c r="F2" s="159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32">
        <v>1</v>
      </c>
      <c r="B4" s="32">
        <v>2</v>
      </c>
      <c r="C4" s="32">
        <v>3</v>
      </c>
      <c r="D4" s="33" t="s">
        <v>25</v>
      </c>
      <c r="E4" s="33" t="s">
        <v>26</v>
      </c>
      <c r="F4" s="33" t="s">
        <v>27</v>
      </c>
    </row>
    <row r="5" spans="1:6" ht="4.9000000000000004" customHeight="1" x14ac:dyDescent="0.2">
      <c r="A5" s="171" t="s">
        <v>19</v>
      </c>
      <c r="B5" s="171" t="s">
        <v>20</v>
      </c>
      <c r="C5" s="171" t="s">
        <v>468</v>
      </c>
      <c r="D5" s="172" t="s">
        <v>22</v>
      </c>
      <c r="E5" s="172" t="s">
        <v>23</v>
      </c>
      <c r="F5" s="172" t="s">
        <v>24</v>
      </c>
    </row>
    <row r="6" spans="1:6" ht="6" customHeight="1" x14ac:dyDescent="0.2">
      <c r="A6" s="171"/>
      <c r="B6" s="171"/>
      <c r="C6" s="171"/>
      <c r="D6" s="172"/>
      <c r="E6" s="172"/>
      <c r="F6" s="172"/>
    </row>
    <row r="7" spans="1:6" ht="4.9000000000000004" customHeight="1" x14ac:dyDescent="0.2">
      <c r="A7" s="171"/>
      <c r="B7" s="171"/>
      <c r="C7" s="171"/>
      <c r="D7" s="172"/>
      <c r="E7" s="172"/>
      <c r="F7" s="172"/>
    </row>
    <row r="8" spans="1:6" ht="6" customHeight="1" x14ac:dyDescent="0.2">
      <c r="A8" s="171"/>
      <c r="B8" s="171"/>
      <c r="C8" s="171"/>
      <c r="D8" s="172"/>
      <c r="E8" s="172"/>
      <c r="F8" s="172"/>
    </row>
    <row r="9" spans="1:6" ht="6" customHeight="1" x14ac:dyDescent="0.2">
      <c r="A9" s="171"/>
      <c r="B9" s="171"/>
      <c r="C9" s="171"/>
      <c r="D9" s="172"/>
      <c r="E9" s="172"/>
      <c r="F9" s="172"/>
    </row>
    <row r="10" spans="1:6" ht="6.6" customHeight="1" x14ac:dyDescent="0.2">
      <c r="A10" s="171"/>
      <c r="B10" s="171"/>
      <c r="C10" s="171"/>
      <c r="D10" s="172"/>
      <c r="E10" s="172"/>
      <c r="F10" s="172"/>
    </row>
    <row r="11" spans="1:6" ht="13.15" hidden="1" customHeight="1" x14ac:dyDescent="0.2">
      <c r="A11" s="171"/>
      <c r="B11" s="171"/>
      <c r="C11" s="171"/>
      <c r="D11" s="172"/>
      <c r="E11" s="172"/>
      <c r="F11" s="172"/>
    </row>
    <row r="12" spans="1:6" x14ac:dyDescent="0.2">
      <c r="A12" s="32">
        <v>1</v>
      </c>
      <c r="B12" s="32">
        <v>2</v>
      </c>
      <c r="C12" s="32">
        <v>3</v>
      </c>
      <c r="D12" s="33" t="s">
        <v>25</v>
      </c>
      <c r="E12" s="33" t="s">
        <v>26</v>
      </c>
      <c r="F12" s="33" t="s">
        <v>27</v>
      </c>
    </row>
    <row r="13" spans="1:6" ht="26.25" customHeight="1" x14ac:dyDescent="0.2">
      <c r="A13" s="45" t="s">
        <v>469</v>
      </c>
      <c r="B13" s="46" t="s">
        <v>470</v>
      </c>
      <c r="C13" s="47" t="s">
        <v>497</v>
      </c>
      <c r="D13" s="120">
        <f>D15+D24</f>
        <v>13307483.390000001</v>
      </c>
      <c r="E13" s="120">
        <f>E24+E15</f>
        <v>-316548.20999997854</v>
      </c>
      <c r="F13" s="121">
        <f>D13-E13</f>
        <v>13624031.599999979</v>
      </c>
    </row>
    <row r="14" spans="1:6" x14ac:dyDescent="0.2">
      <c r="A14" s="48" t="s">
        <v>498</v>
      </c>
      <c r="B14" s="49"/>
      <c r="C14" s="50"/>
      <c r="D14" s="50"/>
      <c r="E14" s="62"/>
      <c r="F14" s="43"/>
    </row>
    <row r="15" spans="1:6" ht="28.5" customHeight="1" x14ac:dyDescent="0.2">
      <c r="A15" s="51" t="s">
        <v>471</v>
      </c>
      <c r="B15" s="52" t="s">
        <v>472</v>
      </c>
      <c r="C15" s="53" t="s">
        <v>497</v>
      </c>
      <c r="D15" s="122">
        <f>D17</f>
        <v>-350000</v>
      </c>
      <c r="E15" s="122">
        <f>E17</f>
        <v>-11400000</v>
      </c>
      <c r="F15" s="121">
        <f>D15-E15</f>
        <v>11050000</v>
      </c>
    </row>
    <row r="16" spans="1:6" x14ac:dyDescent="0.2">
      <c r="A16" s="54" t="s">
        <v>473</v>
      </c>
      <c r="B16" s="55"/>
      <c r="C16" s="56"/>
      <c r="D16" s="56"/>
      <c r="E16" s="56"/>
      <c r="F16" s="123"/>
    </row>
    <row r="17" spans="1:6" ht="26.45" customHeight="1" x14ac:dyDescent="0.2">
      <c r="A17" s="57" t="s">
        <v>499</v>
      </c>
      <c r="B17" s="58" t="s">
        <v>472</v>
      </c>
      <c r="C17" s="59" t="s">
        <v>500</v>
      </c>
      <c r="D17" s="124">
        <f>D18+D20</f>
        <v>-350000</v>
      </c>
      <c r="E17" s="124">
        <f>E18+E20</f>
        <v>-11400000</v>
      </c>
      <c r="F17" s="121">
        <f>D17-E17</f>
        <v>11050000</v>
      </c>
    </row>
    <row r="18" spans="1:6" ht="29.45" customHeight="1" x14ac:dyDescent="0.2">
      <c r="A18" s="57" t="s">
        <v>501</v>
      </c>
      <c r="B18" s="58" t="s">
        <v>472</v>
      </c>
      <c r="C18" s="59" t="s">
        <v>502</v>
      </c>
      <c r="D18" s="124">
        <f>D19</f>
        <v>31000000</v>
      </c>
      <c r="E18" s="124">
        <f>E19</f>
        <v>0</v>
      </c>
      <c r="F18" s="125">
        <f>F19</f>
        <v>31000000</v>
      </c>
    </row>
    <row r="19" spans="1:6" ht="41.25" customHeight="1" x14ac:dyDescent="0.2">
      <c r="A19" s="57" t="s">
        <v>503</v>
      </c>
      <c r="B19" s="58" t="s">
        <v>472</v>
      </c>
      <c r="C19" s="59" t="s">
        <v>504</v>
      </c>
      <c r="D19" s="124">
        <v>31000000</v>
      </c>
      <c r="E19" s="124">
        <v>0</v>
      </c>
      <c r="F19" s="125">
        <f>D19-E19</f>
        <v>31000000</v>
      </c>
    </row>
    <row r="20" spans="1:6" ht="37.9" customHeight="1" x14ac:dyDescent="0.2">
      <c r="A20" s="57" t="s">
        <v>505</v>
      </c>
      <c r="B20" s="58" t="s">
        <v>472</v>
      </c>
      <c r="C20" s="59" t="s">
        <v>506</v>
      </c>
      <c r="D20" s="124">
        <f>D21</f>
        <v>-31350000</v>
      </c>
      <c r="E20" s="124">
        <f>E21</f>
        <v>-11400000</v>
      </c>
      <c r="F20" s="125">
        <f>D20-E20</f>
        <v>-19950000</v>
      </c>
    </row>
    <row r="21" spans="1:6" ht="39.6" customHeight="1" x14ac:dyDescent="0.2">
      <c r="A21" s="57" t="s">
        <v>507</v>
      </c>
      <c r="B21" s="58" t="s">
        <v>472</v>
      </c>
      <c r="C21" s="59" t="s">
        <v>508</v>
      </c>
      <c r="D21" s="124">
        <v>-31350000</v>
      </c>
      <c r="E21" s="124">
        <v>-11400000</v>
      </c>
      <c r="F21" s="125">
        <f>D21-E21</f>
        <v>-19950000</v>
      </c>
    </row>
    <row r="22" spans="1:6" ht="27" customHeight="1" x14ac:dyDescent="0.2">
      <c r="A22" s="60" t="s">
        <v>474</v>
      </c>
      <c r="B22" s="52" t="s">
        <v>475</v>
      </c>
      <c r="C22" s="53" t="s">
        <v>497</v>
      </c>
      <c r="D22" s="122" t="s">
        <v>39</v>
      </c>
      <c r="E22" s="122" t="s">
        <v>39</v>
      </c>
      <c r="F22" s="121" t="s">
        <v>39</v>
      </c>
    </row>
    <row r="23" spans="1:6" ht="15.75" customHeight="1" x14ac:dyDescent="0.2">
      <c r="A23" s="57" t="s">
        <v>473</v>
      </c>
      <c r="B23" s="55"/>
      <c r="C23" s="56" t="s">
        <v>509</v>
      </c>
      <c r="D23" s="56" t="s">
        <v>509</v>
      </c>
      <c r="E23" s="56" t="s">
        <v>509</v>
      </c>
      <c r="F23" s="56" t="s">
        <v>509</v>
      </c>
    </row>
    <row r="24" spans="1:6" ht="17.25" customHeight="1" x14ac:dyDescent="0.2">
      <c r="A24" s="51" t="s">
        <v>510</v>
      </c>
      <c r="B24" s="52" t="s">
        <v>476</v>
      </c>
      <c r="C24" s="59" t="s">
        <v>511</v>
      </c>
      <c r="D24" s="122">
        <f>D25</f>
        <v>13657483.390000001</v>
      </c>
      <c r="E24" s="122">
        <f>E25</f>
        <v>11083451.790000021</v>
      </c>
      <c r="F24" s="121">
        <f>D25-E25</f>
        <v>2574031.5999999791</v>
      </c>
    </row>
    <row r="25" spans="1:6" ht="31.5" customHeight="1" x14ac:dyDescent="0.2">
      <c r="A25" s="57" t="s">
        <v>512</v>
      </c>
      <c r="B25" s="58" t="s">
        <v>476</v>
      </c>
      <c r="C25" s="59" t="s">
        <v>511</v>
      </c>
      <c r="D25" s="124">
        <v>13657483.390000001</v>
      </c>
      <c r="E25" s="124">
        <f>E26+E30</f>
        <v>11083451.790000021</v>
      </c>
      <c r="F25" s="125">
        <f>D25-E25</f>
        <v>2574031.5999999791</v>
      </c>
    </row>
    <row r="26" spans="1:6" ht="16.5" customHeight="1" x14ac:dyDescent="0.2">
      <c r="A26" s="51" t="s">
        <v>477</v>
      </c>
      <c r="B26" s="52" t="s">
        <v>478</v>
      </c>
      <c r="C26" s="59" t="s">
        <v>513</v>
      </c>
      <c r="D26" s="122">
        <f t="shared" ref="D26:E28" si="0">D27</f>
        <v>0</v>
      </c>
      <c r="E26" s="122">
        <f t="shared" si="0"/>
        <v>-282317878.06</v>
      </c>
      <c r="F26" s="126" t="s">
        <v>465</v>
      </c>
    </row>
    <row r="27" spans="1:6" ht="27.75" customHeight="1" x14ac:dyDescent="0.2">
      <c r="A27" s="57" t="s">
        <v>514</v>
      </c>
      <c r="B27" s="58" t="s">
        <v>478</v>
      </c>
      <c r="C27" s="59" t="s">
        <v>515</v>
      </c>
      <c r="D27" s="124">
        <f t="shared" si="0"/>
        <v>0</v>
      </c>
      <c r="E27" s="124">
        <f t="shared" si="0"/>
        <v>-282317878.06</v>
      </c>
      <c r="F27" s="127" t="s">
        <v>465</v>
      </c>
    </row>
    <row r="28" spans="1:6" ht="27" customHeight="1" x14ac:dyDescent="0.2">
      <c r="A28" s="57" t="s">
        <v>516</v>
      </c>
      <c r="B28" s="58" t="s">
        <v>478</v>
      </c>
      <c r="C28" s="59" t="s">
        <v>517</v>
      </c>
      <c r="D28" s="124">
        <f t="shared" si="0"/>
        <v>0</v>
      </c>
      <c r="E28" s="124">
        <f t="shared" si="0"/>
        <v>-282317878.06</v>
      </c>
      <c r="F28" s="127" t="s">
        <v>465</v>
      </c>
    </row>
    <row r="29" spans="1:6" ht="29.25" customHeight="1" x14ac:dyDescent="0.2">
      <c r="A29" s="57" t="s">
        <v>518</v>
      </c>
      <c r="B29" s="58" t="s">
        <v>478</v>
      </c>
      <c r="C29" s="59" t="s">
        <v>519</v>
      </c>
      <c r="D29" s="124">
        <v>0</v>
      </c>
      <c r="E29" s="124">
        <v>-282317878.06</v>
      </c>
      <c r="F29" s="127" t="s">
        <v>465</v>
      </c>
    </row>
    <row r="30" spans="1:6" ht="16.5" customHeight="1" x14ac:dyDescent="0.2">
      <c r="A30" s="51" t="s">
        <v>479</v>
      </c>
      <c r="B30" s="52" t="s">
        <v>480</v>
      </c>
      <c r="C30" s="59" t="s">
        <v>520</v>
      </c>
      <c r="D30" s="122">
        <f t="shared" ref="D30:E32" si="1">D31</f>
        <v>0</v>
      </c>
      <c r="E30" s="122">
        <f t="shared" si="1"/>
        <v>293401329.85000002</v>
      </c>
      <c r="F30" s="126" t="s">
        <v>465</v>
      </c>
    </row>
    <row r="31" spans="1:6" ht="26.45" customHeight="1" x14ac:dyDescent="0.2">
      <c r="A31" s="57" t="s">
        <v>521</v>
      </c>
      <c r="B31" s="58" t="s">
        <v>480</v>
      </c>
      <c r="C31" s="59" t="s">
        <v>522</v>
      </c>
      <c r="D31" s="128">
        <f t="shared" si="1"/>
        <v>0</v>
      </c>
      <c r="E31" s="128">
        <f t="shared" si="1"/>
        <v>293401329.85000002</v>
      </c>
      <c r="F31" s="127" t="s">
        <v>465</v>
      </c>
    </row>
    <row r="32" spans="1:6" ht="28.15" customHeight="1" x14ac:dyDescent="0.2">
      <c r="A32" s="57" t="s">
        <v>523</v>
      </c>
      <c r="B32" s="58" t="s">
        <v>480</v>
      </c>
      <c r="C32" s="59" t="s">
        <v>524</v>
      </c>
      <c r="D32" s="124">
        <f t="shared" si="1"/>
        <v>0</v>
      </c>
      <c r="E32" s="124">
        <f t="shared" si="1"/>
        <v>293401329.85000002</v>
      </c>
      <c r="F32" s="127" t="s">
        <v>465</v>
      </c>
    </row>
    <row r="33" spans="1:6" ht="28.15" customHeight="1" x14ac:dyDescent="0.2">
      <c r="A33" s="57" t="s">
        <v>525</v>
      </c>
      <c r="B33" s="58" t="s">
        <v>480</v>
      </c>
      <c r="C33" s="59" t="s">
        <v>526</v>
      </c>
      <c r="D33" s="124">
        <v>0</v>
      </c>
      <c r="E33" s="124">
        <v>293401329.85000002</v>
      </c>
      <c r="F33" s="127" t="s">
        <v>465</v>
      </c>
    </row>
    <row r="34" spans="1:6" ht="12.75" customHeight="1" x14ac:dyDescent="0.2">
      <c r="F34" s="5"/>
    </row>
    <row r="36" spans="1:6" ht="79.5" customHeight="1" x14ac:dyDescent="0.25">
      <c r="A36" s="34" t="s">
        <v>908</v>
      </c>
      <c r="B36" s="15"/>
      <c r="C36" s="16"/>
      <c r="D36" s="15"/>
      <c r="E36" s="169" t="s">
        <v>830</v>
      </c>
      <c r="F36" s="169"/>
    </row>
    <row r="37" spans="1:6" ht="15" customHeight="1" x14ac:dyDescent="0.25">
      <c r="A37" s="15"/>
      <c r="B37" s="15"/>
      <c r="C37" s="73" t="s">
        <v>527</v>
      </c>
      <c r="D37" s="15"/>
      <c r="E37" s="15" t="s">
        <v>528</v>
      </c>
      <c r="F37" s="15"/>
    </row>
    <row r="38" spans="1:6" ht="12.75" customHeight="1" x14ac:dyDescent="0.25">
      <c r="A38" s="15"/>
      <c r="B38" s="15"/>
      <c r="C38" s="73"/>
      <c r="D38" s="15"/>
      <c r="E38" s="15"/>
      <c r="F38" s="15"/>
    </row>
    <row r="39" spans="1:6" ht="17.25" customHeight="1" x14ac:dyDescent="0.25">
      <c r="A39" s="15" t="s">
        <v>829</v>
      </c>
      <c r="B39" s="15"/>
      <c r="C39" s="15"/>
      <c r="D39" s="15"/>
      <c r="E39" s="15"/>
      <c r="F39" s="15"/>
    </row>
    <row r="40" spans="1:6" ht="17.45" customHeight="1" x14ac:dyDescent="0.25">
      <c r="A40" s="15" t="s">
        <v>529</v>
      </c>
      <c r="B40" s="15"/>
      <c r="C40" s="16"/>
      <c r="D40" s="15"/>
      <c r="E40" s="169" t="s">
        <v>830</v>
      </c>
      <c r="F40" s="169"/>
    </row>
    <row r="41" spans="1:6" ht="12.75" customHeight="1" x14ac:dyDescent="0.25">
      <c r="A41" s="15"/>
      <c r="B41" s="15"/>
      <c r="C41" s="73" t="s">
        <v>527</v>
      </c>
      <c r="D41" s="15"/>
      <c r="E41" s="15" t="s">
        <v>528</v>
      </c>
      <c r="F41" s="15"/>
    </row>
    <row r="42" spans="1:6" ht="12.75" customHeight="1" x14ac:dyDescent="0.25">
      <c r="A42" s="15"/>
      <c r="B42" s="15"/>
      <c r="C42" s="15"/>
      <c r="D42" s="15"/>
      <c r="E42" s="15"/>
      <c r="F42" s="15"/>
    </row>
    <row r="43" spans="1:6" ht="18.600000000000001" customHeight="1" x14ac:dyDescent="0.25">
      <c r="A43" s="17" t="s">
        <v>824</v>
      </c>
      <c r="B43" s="15"/>
      <c r="C43" s="16"/>
      <c r="D43" s="15"/>
      <c r="E43" s="169" t="s">
        <v>825</v>
      </c>
      <c r="F43" s="169"/>
    </row>
    <row r="44" spans="1:6" ht="12.75" customHeight="1" x14ac:dyDescent="0.25">
      <c r="A44" s="15"/>
      <c r="B44" s="15"/>
      <c r="C44" s="73" t="s">
        <v>527</v>
      </c>
      <c r="D44" s="15"/>
      <c r="E44" s="15" t="s">
        <v>528</v>
      </c>
      <c r="F44" s="15"/>
    </row>
    <row r="47" spans="1:6" ht="12.75" customHeight="1" x14ac:dyDescent="0.2">
      <c r="A47" s="155" t="s">
        <v>847</v>
      </c>
    </row>
  </sheetData>
  <mergeCells count="11">
    <mergeCell ref="E36:F36"/>
    <mergeCell ref="E40:F40"/>
    <mergeCell ref="E43:F4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6" priority="19" stopIfTrue="1" operator="equal">
      <formula>0</formula>
    </cfRule>
  </conditionalFormatting>
  <conditionalFormatting sqref="F32">
    <cfRule type="cellIs" dxfId="15" priority="1" stopIfTrue="1" operator="equal">
      <formula>0</formula>
    </cfRule>
  </conditionalFormatting>
  <conditionalFormatting sqref="F33">
    <cfRule type="cellIs" dxfId="14" priority="3" stopIfTrue="1" operator="equal">
      <formula>0</formula>
    </cfRule>
  </conditionalFormatting>
  <conditionalFormatting sqref="F29:F30">
    <cfRule type="cellIs" dxfId="13" priority="2" stopIfTrue="1" operator="equal">
      <formula>0</formula>
    </cfRule>
  </conditionalFormatting>
  <conditionalFormatting sqref="E22:F22">
    <cfRule type="cellIs" dxfId="12" priority="13" stopIfTrue="1" operator="equal">
      <formula>0</formula>
    </cfRule>
  </conditionalFormatting>
  <conditionalFormatting sqref="F24">
    <cfRule type="cellIs" dxfId="11" priority="12" stopIfTrue="1" operator="equal">
      <formula>0</formula>
    </cfRule>
  </conditionalFormatting>
  <conditionalFormatting sqref="F25 F15:F16">
    <cfRule type="cellIs" dxfId="10" priority="10" stopIfTrue="1" operator="equal">
      <formula>0</formula>
    </cfRule>
  </conditionalFormatting>
  <conditionalFormatting sqref="E26">
    <cfRule type="cellIs" dxfId="9" priority="9" stopIfTrue="1" operator="equal">
      <formula>0</formula>
    </cfRule>
  </conditionalFormatting>
  <conditionalFormatting sqref="E27">
    <cfRule type="cellIs" dxfId="8" priority="8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26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5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490</v>
      </c>
    </row>
    <row r="7" spans="1:2" x14ac:dyDescent="0.2">
      <c r="A7" t="s">
        <v>491</v>
      </c>
      <c r="B7" t="s">
        <v>490</v>
      </c>
    </row>
    <row r="8" spans="1:2" x14ac:dyDescent="0.2">
      <c r="A8" t="s">
        <v>492</v>
      </c>
      <c r="B8" t="s">
        <v>493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Доходы+</vt:lpstr>
      <vt:lpstr>Расходы</vt:lpstr>
      <vt:lpstr>Источники+ </vt:lpstr>
      <vt:lpstr>_params</vt:lpstr>
      <vt:lpstr>'Доходы+'!APPT</vt:lpstr>
      <vt:lpstr>'Источники+ '!APPT</vt:lpstr>
      <vt:lpstr>Расходы!APPT</vt:lpstr>
      <vt:lpstr>'Доходы+'!FILE_NAME</vt:lpstr>
      <vt:lpstr>'Доходы+'!FIO</vt:lpstr>
      <vt:lpstr>Расходы!FIO</vt:lpstr>
      <vt:lpstr>'Доходы+'!FORM_CODE</vt:lpstr>
      <vt:lpstr>'Доходы+'!LAST_CELL</vt:lpstr>
      <vt:lpstr>'Источники+ '!LAST_CELL</vt:lpstr>
      <vt:lpstr>Расходы!LAST_CELL</vt:lpstr>
      <vt:lpstr>'Доходы+'!PERIOD</vt:lpstr>
      <vt:lpstr>'Доходы+'!RANGE_NAMES</vt:lpstr>
      <vt:lpstr>'Доходы+'!RBEGIN_1</vt:lpstr>
      <vt:lpstr>'Источники+ '!RBEGIN_1</vt:lpstr>
      <vt:lpstr>Расходы!RBEGIN_1</vt:lpstr>
      <vt:lpstr>'Доходы+'!REG_DATE</vt:lpstr>
      <vt:lpstr>'Доходы+'!REND_1</vt:lpstr>
      <vt:lpstr>'Источники+ '!REND_1</vt:lpstr>
      <vt:lpstr>Расходы!REND_1</vt:lpstr>
      <vt:lpstr>'Источники+ '!S_520</vt:lpstr>
      <vt:lpstr>'Источники+ '!S_620</vt:lpstr>
      <vt:lpstr>'Источники+ '!S_700</vt:lpstr>
      <vt:lpstr>'Источники+ '!S_700A</vt:lpstr>
      <vt:lpstr>'Доходы+'!SIGN</vt:lpstr>
      <vt:lpstr>'Источники+ '!SIGN</vt:lpstr>
      <vt:lpstr>Расходы!SIGN</vt:lpstr>
      <vt:lpstr>'Доходы+'!SRC_CODE</vt:lpstr>
      <vt:lpstr>'Доходы+'!SRC_KIND</vt:lpstr>
      <vt:lpstr>'Доходы+'!Область_печати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2022-06-09T14:21:59Z</cp:lastPrinted>
  <dcterms:created xsi:type="dcterms:W3CDTF">2019-02-22T07:57:33Z</dcterms:created>
  <dcterms:modified xsi:type="dcterms:W3CDTF">2022-06-23T11:36:53Z</dcterms:modified>
</cp:coreProperties>
</file>