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0" yWindow="450" windowWidth="14355" windowHeight="10380" activeTab="2"/>
  </bookViews>
  <sheets>
    <sheet name="Доходы+" sheetId="1" r:id="rId1"/>
    <sheet name="Расходы" sheetId="6" r:id="rId2"/>
    <sheet name="Источники" sheetId="7" r:id="rId3"/>
    <sheet name="_params" sheetId="4" state="hidden" r:id="rId4"/>
  </sheets>
  <definedNames>
    <definedName name="_xlnm._FilterDatabase" localSheetId="0" hidden="1">'Доходы+'!$A$20:$H$114</definedName>
    <definedName name="_xlnm._FilterDatabase" localSheetId="1" hidden="1">Расходы!$A$10:$G$366</definedName>
    <definedName name="APPT" localSheetId="0">'Доходы+'!$A$25</definedName>
    <definedName name="APPT" localSheetId="2">Источники!$A$37</definedName>
    <definedName name="APPT" localSheetId="1">Расходы!$A$19</definedName>
    <definedName name="FILE_NAME" localSheetId="0">'Доходы+'!$H$3</definedName>
    <definedName name="FIO" localSheetId="0">'Доходы+'!$D$25</definedName>
    <definedName name="FIO" localSheetId="1">Расходы!$D$19</definedName>
    <definedName name="FORM_CODE" localSheetId="0">'Доходы+'!$H$5</definedName>
    <definedName name="LAST_CELL" localSheetId="0">'Доходы+'!#REF!</definedName>
    <definedName name="LAST_CELL" localSheetId="2">Источники!$F$35</definedName>
    <definedName name="LAST_CELL" localSheetId="1">Расходы!$F$366</definedName>
    <definedName name="PARAMS" localSheetId="0">'Доходы+'!#REF!</definedName>
    <definedName name="PERIOD" localSheetId="0">'Доходы+'!$H$6</definedName>
    <definedName name="RANGE_NAMES" localSheetId="0">'Доходы+'!$H$9</definedName>
    <definedName name="RBEGIN_1" localSheetId="0">'Доходы+'!$A$19</definedName>
    <definedName name="RBEGIN_1" localSheetId="2">Источники!$A$12</definedName>
    <definedName name="RBEGIN_1" localSheetId="1">Расходы!$A$11</definedName>
    <definedName name="REG_DATE" localSheetId="0">'Доходы+'!$H$4</definedName>
    <definedName name="REND_1" localSheetId="0">'Доходы+'!#REF!</definedName>
    <definedName name="REND_1" localSheetId="2">Источники!$A$35</definedName>
    <definedName name="REND_1" localSheetId="1">Расходы!$A$368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'Доходы+'!$A$23:$D$25</definedName>
    <definedName name="SIGN" localSheetId="2">Источники!$A$37:$D$38</definedName>
    <definedName name="SIGN" localSheetId="1">Расходы!$A$18:$D$20</definedName>
    <definedName name="SRC_CODE" localSheetId="0">'Доходы+'!$H$8</definedName>
    <definedName name="SRC_KIND" localSheetId="0">'Доходы+'!$H$7</definedName>
    <definedName name="_xlnm.Print_Area" localSheetId="0">'Доходы+'!$A$1:$F$114</definedName>
    <definedName name="_xlnm.Print_Area" localSheetId="2">Источники!$A$1:$F$59</definedName>
    <definedName name="_xlnm.Print_Area" localSheetId="1">Расходы!$A$1:$F$368</definedName>
  </definedNames>
  <calcPr calcId="145621"/>
</workbook>
</file>

<file path=xl/calcChain.xml><?xml version="1.0" encoding="utf-8"?>
<calcChain xmlns="http://schemas.openxmlformats.org/spreadsheetml/2006/main">
  <c r="F27" i="7" l="1"/>
  <c r="F26" i="7"/>
  <c r="F25" i="7"/>
  <c r="F24" i="7"/>
  <c r="F23" i="7"/>
  <c r="F22" i="7"/>
  <c r="D15" i="7"/>
  <c r="F13" i="6" l="1"/>
  <c r="E129" i="6"/>
  <c r="E34" i="6"/>
  <c r="E35" i="6"/>
  <c r="D34" i="6"/>
  <c r="D35" i="6"/>
  <c r="E343" i="6"/>
  <c r="D343" i="6"/>
  <c r="E318" i="6"/>
  <c r="D318" i="6"/>
  <c r="F318" i="6" s="1"/>
  <c r="E315" i="6"/>
  <c r="E314" i="6" s="1"/>
  <c r="E313" i="6" s="1"/>
  <c r="D315" i="6"/>
  <c r="D306" i="6"/>
  <c r="E332" i="6"/>
  <c r="D332" i="6"/>
  <c r="D331" i="6" s="1"/>
  <c r="E306" i="6"/>
  <c r="E329" i="6"/>
  <c r="E328" i="6" s="1"/>
  <c r="D329" i="6"/>
  <c r="D328" i="6" s="1"/>
  <c r="F333" i="6"/>
  <c r="F330" i="6"/>
  <c r="D339" i="6"/>
  <c r="D338" i="6" s="1"/>
  <c r="E339" i="6"/>
  <c r="E338" i="6" s="1"/>
  <c r="D335" i="6"/>
  <c r="D334" i="6" s="1"/>
  <c r="E335" i="6"/>
  <c r="E334" i="6" s="1"/>
  <c r="E325" i="6"/>
  <c r="D325" i="6"/>
  <c r="E282" i="6"/>
  <c r="D282" i="6"/>
  <c r="E286" i="6"/>
  <c r="D286" i="6"/>
  <c r="E298" i="6"/>
  <c r="D298" i="6"/>
  <c r="E225" i="6"/>
  <c r="D225" i="6"/>
  <c r="E230" i="6"/>
  <c r="D230" i="6"/>
  <c r="E220" i="6"/>
  <c r="D220" i="6"/>
  <c r="E267" i="6"/>
  <c r="D267" i="6"/>
  <c r="E255" i="6"/>
  <c r="E254" i="6" s="1"/>
  <c r="D255" i="6"/>
  <c r="D254" i="6" s="1"/>
  <c r="F256" i="6"/>
  <c r="E252" i="6"/>
  <c r="E251" i="6" s="1"/>
  <c r="D252" i="6"/>
  <c r="D251" i="6" s="1"/>
  <c r="F253" i="6"/>
  <c r="E246" i="6"/>
  <c r="D246" i="6"/>
  <c r="F332" i="6" l="1"/>
  <c r="D327" i="6"/>
  <c r="F315" i="6"/>
  <c r="F328" i="6"/>
  <c r="E331" i="6"/>
  <c r="F331" i="6" s="1"/>
  <c r="D314" i="6"/>
  <c r="F314" i="6" s="1"/>
  <c r="F329" i="6"/>
  <c r="F339" i="6"/>
  <c r="F338" i="6"/>
  <c r="F220" i="6"/>
  <c r="F230" i="6"/>
  <c r="F254" i="6"/>
  <c r="F251" i="6"/>
  <c r="F255" i="6"/>
  <c r="F252" i="6"/>
  <c r="F249" i="6"/>
  <c r="E192" i="6"/>
  <c r="D192" i="6"/>
  <c r="E141" i="6"/>
  <c r="E140" i="6" s="1"/>
  <c r="E139" i="6" s="1"/>
  <c r="D141" i="6"/>
  <c r="D140" i="6" s="1"/>
  <c r="E138" i="6"/>
  <c r="D138" i="6"/>
  <c r="F177" i="6"/>
  <c r="E176" i="6"/>
  <c r="E175" i="6" s="1"/>
  <c r="D176" i="6"/>
  <c r="D175" i="6" s="1"/>
  <c r="E169" i="6"/>
  <c r="D169" i="6"/>
  <c r="E327" i="6" l="1"/>
  <c r="D313" i="6"/>
  <c r="F176" i="6"/>
  <c r="F192" i="6"/>
  <c r="D139" i="6"/>
  <c r="F139" i="6" s="1"/>
  <c r="F140" i="6"/>
  <c r="F141" i="6"/>
  <c r="F175" i="6"/>
  <c r="E106" i="6"/>
  <c r="D106" i="6"/>
  <c r="E115" i="6"/>
  <c r="D115" i="6"/>
  <c r="E112" i="6"/>
  <c r="D112" i="6"/>
  <c r="E100" i="6"/>
  <c r="D100" i="6"/>
  <c r="E82" i="6"/>
  <c r="D82" i="6"/>
  <c r="E88" i="1"/>
  <c r="E90" i="1"/>
  <c r="E92" i="1"/>
  <c r="E94" i="1"/>
  <c r="E72" i="1"/>
  <c r="F313" i="6" l="1"/>
  <c r="E67" i="1"/>
  <c r="E69" i="1"/>
  <c r="E59" i="1" l="1"/>
  <c r="E58" i="1" s="1"/>
  <c r="E56" i="1"/>
  <c r="E54" i="1"/>
  <c r="E51" i="1"/>
  <c r="E41" i="1"/>
  <c r="E40" i="1" s="1"/>
  <c r="E45" i="1"/>
  <c r="E44" i="1" s="1"/>
  <c r="E48" i="1"/>
  <c r="E47" i="1" s="1"/>
  <c r="E34" i="1"/>
  <c r="E31" i="1"/>
  <c r="E24" i="1"/>
  <c r="E27" i="1"/>
  <c r="E53" i="1" l="1"/>
  <c r="E39" i="1"/>
  <c r="E31" i="7"/>
  <c r="F31" i="7" s="1"/>
  <c r="E46" i="7"/>
  <c r="E45" i="7" s="1"/>
  <c r="E44" i="7" s="1"/>
  <c r="E43" i="7" s="1"/>
  <c r="D46" i="7"/>
  <c r="D45" i="7" s="1"/>
  <c r="D43" i="7" s="1"/>
  <c r="E41" i="7"/>
  <c r="E40" i="7" s="1"/>
  <c r="D41" i="7"/>
  <c r="D40" i="7" s="1"/>
  <c r="D38" i="7" s="1"/>
  <c r="D36" i="7"/>
  <c r="D30" i="7"/>
  <c r="D29" i="7"/>
  <c r="D28" i="7" s="1"/>
  <c r="F21" i="7"/>
  <c r="E20" i="7"/>
  <c r="D20" i="7"/>
  <c r="F20" i="7" s="1"/>
  <c r="F19" i="7"/>
  <c r="F18" i="7" s="1"/>
  <c r="E18" i="7"/>
  <c r="D18" i="7"/>
  <c r="E17" i="7"/>
  <c r="E37" i="7" l="1"/>
  <c r="E36" i="7" s="1"/>
  <c r="E39" i="7"/>
  <c r="E38" i="7" s="1"/>
  <c r="D17" i="7"/>
  <c r="E30" i="7"/>
  <c r="E29" i="7" s="1"/>
  <c r="F30" i="7"/>
  <c r="E229" i="6"/>
  <c r="D229" i="6"/>
  <c r="E271" i="6"/>
  <c r="E270" i="6" s="1"/>
  <c r="D271" i="6"/>
  <c r="D270" i="6" s="1"/>
  <c r="F272" i="6"/>
  <c r="E137" i="6"/>
  <c r="D137" i="6"/>
  <c r="E148" i="6"/>
  <c r="D148" i="6"/>
  <c r="E147" i="6"/>
  <c r="D147" i="6"/>
  <c r="E164" i="6"/>
  <c r="D164" i="6"/>
  <c r="F166" i="6"/>
  <c r="E160" i="6"/>
  <c r="D160" i="6"/>
  <c r="F161" i="6"/>
  <c r="E133" i="6"/>
  <c r="D133" i="6"/>
  <c r="E155" i="6"/>
  <c r="D155" i="6"/>
  <c r="F157" i="6"/>
  <c r="F156" i="6"/>
  <c r="E109" i="6"/>
  <c r="D109" i="6"/>
  <c r="F128" i="6"/>
  <c r="F127" i="6"/>
  <c r="F113" i="6"/>
  <c r="F112" i="6" s="1"/>
  <c r="E32" i="6"/>
  <c r="D32" i="6"/>
  <c r="F81" i="6"/>
  <c r="E80" i="6"/>
  <c r="D80" i="6"/>
  <c r="E21" i="6"/>
  <c r="D21" i="6"/>
  <c r="E46" i="6"/>
  <c r="E45" i="6" s="1"/>
  <c r="D46" i="6"/>
  <c r="F46" i="6" s="1"/>
  <c r="F47" i="6"/>
  <c r="F50" i="6"/>
  <c r="E79" i="6"/>
  <c r="F17" i="7" l="1"/>
  <c r="F147" i="6"/>
  <c r="F133" i="6"/>
  <c r="F271" i="6"/>
  <c r="F80" i="6"/>
  <c r="F37" i="7"/>
  <c r="E28" i="7"/>
  <c r="F29" i="7"/>
  <c r="D13" i="7"/>
  <c r="F36" i="7"/>
  <c r="F148" i="6"/>
  <c r="F160" i="6"/>
  <c r="F137" i="6"/>
  <c r="D45" i="6"/>
  <c r="E113" i="1"/>
  <c r="E112" i="1" s="1"/>
  <c r="F45" i="6" l="1"/>
  <c r="E15" i="7"/>
  <c r="E13" i="7" s="1"/>
  <c r="F28" i="7"/>
  <c r="F13" i="7" l="1"/>
  <c r="F15" i="7"/>
  <c r="E279" i="6" l="1"/>
  <c r="E278" i="6" s="1"/>
  <c r="D279" i="6"/>
  <c r="E258" i="6"/>
  <c r="D258" i="6"/>
  <c r="E184" i="6"/>
  <c r="D184" i="6"/>
  <c r="E208" i="6"/>
  <c r="D208" i="6"/>
  <c r="F209" i="6"/>
  <c r="D278" i="6" l="1"/>
  <c r="F278" i="6" s="1"/>
  <c r="F279" i="6"/>
  <c r="E207" i="6"/>
  <c r="E190" i="6" s="1"/>
  <c r="E191" i="6"/>
  <c r="D207" i="6"/>
  <c r="D190" i="6" s="1"/>
  <c r="D191" i="6"/>
  <c r="F208" i="6"/>
  <c r="F191" i="6" l="1"/>
  <c r="F190" i="6"/>
  <c r="F207" i="6"/>
  <c r="F248" i="6"/>
  <c r="F165" i="6" l="1"/>
  <c r="D163" i="6" l="1"/>
  <c r="D146" i="6"/>
  <c r="E163" i="6"/>
  <c r="E146" i="6"/>
  <c r="F164" i="6"/>
  <c r="F163" i="6" l="1"/>
  <c r="F146" i="6"/>
  <c r="F299" i="6" l="1"/>
  <c r="F268" i="6"/>
  <c r="D266" i="6"/>
  <c r="D236" i="6"/>
  <c r="F258" i="6" l="1"/>
  <c r="E105" i="6" l="1"/>
  <c r="E97" i="6"/>
  <c r="E84" i="1" l="1"/>
  <c r="E83" i="1" s="1"/>
  <c r="E82" i="1" l="1"/>
  <c r="E18" i="6" l="1"/>
  <c r="E132" i="6" l="1"/>
  <c r="D132" i="6"/>
  <c r="E134" i="6"/>
  <c r="D134" i="6"/>
  <c r="F158" i="6"/>
  <c r="F134" i="6" s="1"/>
  <c r="E154" i="6"/>
  <c r="F132" i="6"/>
  <c r="D105" i="6"/>
  <c r="E131" i="6" l="1"/>
  <c r="E130" i="6" s="1"/>
  <c r="D131" i="6"/>
  <c r="D130" i="6" s="1"/>
  <c r="F131" i="6"/>
  <c r="F155" i="6"/>
  <c r="D154" i="6"/>
  <c r="E107" i="1"/>
  <c r="E104" i="1"/>
  <c r="F130" i="6" l="1"/>
  <c r="F154" i="6"/>
  <c r="E29" i="1" l="1"/>
  <c r="E23" i="1" s="1"/>
  <c r="E309" i="6" l="1"/>
  <c r="D297" i="6"/>
  <c r="E297" i="6"/>
  <c r="E195" i="6"/>
  <c r="F174" i="6"/>
  <c r="D277" i="6" l="1"/>
  <c r="E277" i="6"/>
  <c r="F297" i="6"/>
  <c r="F298" i="6"/>
  <c r="F277" i="6" l="1"/>
  <c r="D349" i="6" l="1"/>
  <c r="F98" i="6" l="1"/>
  <c r="F97" i="6" s="1"/>
  <c r="E29" i="6"/>
  <c r="E28" i="6" s="1"/>
  <c r="D29" i="6"/>
  <c r="D28" i="6" s="1"/>
  <c r="E311" i="6"/>
  <c r="E310" i="6" s="1"/>
  <c r="D294" i="6"/>
  <c r="D97" i="6"/>
  <c r="F64" i="6"/>
  <c r="F366" i="6"/>
  <c r="E365" i="6"/>
  <c r="D365" i="6"/>
  <c r="D364" i="6" s="1"/>
  <c r="F360" i="6"/>
  <c r="F359" i="6" s="1"/>
  <c r="E359" i="6"/>
  <c r="E358" i="6" s="1"/>
  <c r="D359" i="6"/>
  <c r="D358" i="6" s="1"/>
  <c r="F357" i="6"/>
  <c r="E356" i="6"/>
  <c r="E355" i="6" s="1"/>
  <c r="D356" i="6"/>
  <c r="F353" i="6"/>
  <c r="E352" i="6"/>
  <c r="D352" i="6"/>
  <c r="D351" i="6" s="1"/>
  <c r="D350" i="6" s="1"/>
  <c r="E349" i="6"/>
  <c r="E348" i="6" s="1"/>
  <c r="E347" i="6" s="1"/>
  <c r="E346" i="6"/>
  <c r="E345" i="6" s="1"/>
  <c r="E344" i="6" s="1"/>
  <c r="D346" i="6"/>
  <c r="D345" i="6" s="1"/>
  <c r="F342" i="6"/>
  <c r="E341" i="6"/>
  <c r="E337" i="6" s="1"/>
  <c r="D341" i="6"/>
  <c r="D337" i="6" s="1"/>
  <c r="F340" i="6"/>
  <c r="F336" i="6"/>
  <c r="F335" i="6"/>
  <c r="F326" i="6"/>
  <c r="F311" i="6" s="1"/>
  <c r="E324" i="6"/>
  <c r="E323" i="6" s="1"/>
  <c r="D324" i="6"/>
  <c r="D323" i="6" s="1"/>
  <c r="F322" i="6"/>
  <c r="E321" i="6"/>
  <c r="D321" i="6"/>
  <c r="D320" i="6" s="1"/>
  <c r="D319" i="6" s="1"/>
  <c r="E317" i="6"/>
  <c r="E316" i="6" s="1"/>
  <c r="D317" i="6"/>
  <c r="E312" i="6"/>
  <c r="D312" i="6"/>
  <c r="D311" i="6"/>
  <c r="D310" i="6" s="1"/>
  <c r="D309" i="6"/>
  <c r="D308" i="6" s="1"/>
  <c r="E308" i="6"/>
  <c r="E305" i="6"/>
  <c r="E304" i="6" s="1"/>
  <c r="F302" i="6"/>
  <c r="E301" i="6"/>
  <c r="E300" i="6" s="1"/>
  <c r="E296" i="6" s="1"/>
  <c r="D301" i="6"/>
  <c r="D300" i="6" s="1"/>
  <c r="D296" i="6" s="1"/>
  <c r="F295" i="6"/>
  <c r="E294" i="6"/>
  <c r="F293" i="6"/>
  <c r="F292" i="6"/>
  <c r="E291" i="6"/>
  <c r="D291" i="6"/>
  <c r="E288" i="6"/>
  <c r="E287" i="6" s="1"/>
  <c r="D288" i="6"/>
  <c r="D287" i="6" s="1"/>
  <c r="E285" i="6"/>
  <c r="D285" i="6"/>
  <c r="E281" i="6"/>
  <c r="E280" i="6" s="1"/>
  <c r="D281" i="6"/>
  <c r="F275" i="6"/>
  <c r="E274" i="6"/>
  <c r="D274" i="6"/>
  <c r="D273" i="6" s="1"/>
  <c r="E273" i="6"/>
  <c r="F269" i="6"/>
  <c r="E266" i="6"/>
  <c r="F265" i="6"/>
  <c r="F264" i="6"/>
  <c r="F263" i="6"/>
  <c r="E262" i="6"/>
  <c r="D262" i="6"/>
  <c r="D261" i="6" s="1"/>
  <c r="F259" i="6"/>
  <c r="E257" i="6"/>
  <c r="E250" i="6" s="1"/>
  <c r="D257" i="6"/>
  <c r="D250" i="6" s="1"/>
  <c r="F247" i="6"/>
  <c r="E245" i="6"/>
  <c r="E244" i="6" s="1"/>
  <c r="F243" i="6"/>
  <c r="F242" i="6"/>
  <c r="E241" i="6"/>
  <c r="D241" i="6"/>
  <c r="D240" i="6" s="1"/>
  <c r="D239" i="6" s="1"/>
  <c r="F238" i="6"/>
  <c r="F237" i="6"/>
  <c r="E236" i="6"/>
  <c r="E235" i="6" s="1"/>
  <c r="E234" i="6" s="1"/>
  <c r="D235" i="6"/>
  <c r="D234" i="6" s="1"/>
  <c r="E233" i="6"/>
  <c r="D233" i="6"/>
  <c r="D232" i="6" s="1"/>
  <c r="D231" i="6" s="1"/>
  <c r="E228" i="6"/>
  <c r="E227" i="6" s="1"/>
  <c r="D228" i="6"/>
  <c r="D227" i="6" s="1"/>
  <c r="E224" i="6"/>
  <c r="E223" i="6" s="1"/>
  <c r="D224" i="6"/>
  <c r="D223" i="6" s="1"/>
  <c r="E221" i="6"/>
  <c r="D221" i="6"/>
  <c r="E219" i="6"/>
  <c r="D219" i="6"/>
  <c r="E218" i="6"/>
  <c r="D218" i="6"/>
  <c r="F214" i="6"/>
  <c r="F213" i="6"/>
  <c r="E212" i="6"/>
  <c r="E211" i="6" s="1"/>
  <c r="E210" i="6" s="1"/>
  <c r="D212" i="6"/>
  <c r="F206" i="6"/>
  <c r="F205" i="6"/>
  <c r="E204" i="6"/>
  <c r="E203" i="6" s="1"/>
  <c r="E202" i="6" s="1"/>
  <c r="D204" i="6"/>
  <c r="D203" i="6" s="1"/>
  <c r="D202" i="6" s="1"/>
  <c r="F201" i="6"/>
  <c r="F200" i="6"/>
  <c r="E199" i="6"/>
  <c r="E198" i="6" s="1"/>
  <c r="E197" i="6" s="1"/>
  <c r="D199" i="6"/>
  <c r="D198" i="6" s="1"/>
  <c r="D197" i="6" s="1"/>
  <c r="F196" i="6"/>
  <c r="E194" i="6"/>
  <c r="E193" i="6" s="1"/>
  <c r="D195" i="6"/>
  <c r="D194" i="6" s="1"/>
  <c r="D193" i="6" s="1"/>
  <c r="E189" i="6"/>
  <c r="D189" i="6"/>
  <c r="E188" i="6"/>
  <c r="D188" i="6"/>
  <c r="E185" i="6"/>
  <c r="D185" i="6"/>
  <c r="F180" i="6"/>
  <c r="E179" i="6"/>
  <c r="D179" i="6"/>
  <c r="D178" i="6" s="1"/>
  <c r="E173" i="6"/>
  <c r="E136" i="6" s="1"/>
  <c r="D173" i="6"/>
  <c r="F170" i="6"/>
  <c r="F169" i="6" s="1"/>
  <c r="E168" i="6"/>
  <c r="E167" i="6" s="1"/>
  <c r="D168" i="6"/>
  <c r="F162" i="6"/>
  <c r="F152" i="6"/>
  <c r="E151" i="6"/>
  <c r="E150" i="6" s="1"/>
  <c r="E149" i="6" s="1"/>
  <c r="D151" i="6"/>
  <c r="E145" i="6"/>
  <c r="D145" i="6"/>
  <c r="E144" i="6"/>
  <c r="D144" i="6"/>
  <c r="E126" i="6"/>
  <c r="E125" i="6" s="1"/>
  <c r="E124" i="6" s="1"/>
  <c r="D126" i="6"/>
  <c r="F123" i="6"/>
  <c r="E122" i="6"/>
  <c r="D122" i="6"/>
  <c r="D108" i="6" s="1"/>
  <c r="F120" i="6"/>
  <c r="E119" i="6"/>
  <c r="E118" i="6" s="1"/>
  <c r="D119" i="6"/>
  <c r="F116" i="6"/>
  <c r="D114" i="6"/>
  <c r="E111" i="6"/>
  <c r="D111" i="6"/>
  <c r="F101" i="6"/>
  <c r="D99" i="6"/>
  <c r="F96" i="6"/>
  <c r="F95" i="6"/>
  <c r="E94" i="6"/>
  <c r="D94" i="6"/>
  <c r="D93" i="6" s="1"/>
  <c r="F92" i="6"/>
  <c r="F91" i="6"/>
  <c r="F90" i="6"/>
  <c r="E89" i="6"/>
  <c r="E88" i="6" s="1"/>
  <c r="D89" i="6"/>
  <c r="D88" i="6" s="1"/>
  <c r="F86" i="6"/>
  <c r="D85" i="6"/>
  <c r="F85" i="6" s="1"/>
  <c r="F83" i="6"/>
  <c r="F78" i="6"/>
  <c r="F77" i="6"/>
  <c r="E76" i="6"/>
  <c r="E75" i="6" s="1"/>
  <c r="D76" i="6"/>
  <c r="D75" i="6" s="1"/>
  <c r="F74" i="6"/>
  <c r="F73" i="6"/>
  <c r="F72" i="6"/>
  <c r="E71" i="6"/>
  <c r="E70" i="6" s="1"/>
  <c r="D71" i="6"/>
  <c r="D70" i="6" s="1"/>
  <c r="F68" i="6"/>
  <c r="F67" i="6"/>
  <c r="F66" i="6"/>
  <c r="E65" i="6"/>
  <c r="D65" i="6"/>
  <c r="E63" i="6"/>
  <c r="D63" i="6"/>
  <c r="F61" i="6"/>
  <c r="F27" i="6" s="1"/>
  <c r="F60" i="6"/>
  <c r="F59" i="6"/>
  <c r="E58" i="6"/>
  <c r="E57" i="6" s="1"/>
  <c r="D58" i="6"/>
  <c r="D57" i="6" s="1"/>
  <c r="F56" i="6"/>
  <c r="F55" i="6"/>
  <c r="F54" i="6"/>
  <c r="E53" i="6"/>
  <c r="D53" i="6"/>
  <c r="D52" i="6" s="1"/>
  <c r="E49" i="6"/>
  <c r="E48" i="6" s="1"/>
  <c r="E44" i="6" s="1"/>
  <c r="D49" i="6"/>
  <c r="D48" i="6" s="1"/>
  <c r="D44" i="6" s="1"/>
  <c r="F43" i="6"/>
  <c r="F42" i="6"/>
  <c r="F41" i="6"/>
  <c r="E40" i="6"/>
  <c r="E39" i="6" s="1"/>
  <c r="E38" i="6" s="1"/>
  <c r="D40" i="6"/>
  <c r="D39" i="6" s="1"/>
  <c r="D38" i="6" s="1"/>
  <c r="D37" i="6"/>
  <c r="F37" i="6" s="1"/>
  <c r="E36" i="6"/>
  <c r="D36" i="6"/>
  <c r="E31" i="6"/>
  <c r="D31" i="6"/>
  <c r="E27" i="6"/>
  <c r="D27" i="6"/>
  <c r="E26" i="6"/>
  <c r="D26" i="6"/>
  <c r="E25" i="6"/>
  <c r="D25" i="6"/>
  <c r="E22" i="6"/>
  <c r="D22" i="6"/>
  <c r="E20" i="6"/>
  <c r="D20" i="6"/>
  <c r="D18" i="6"/>
  <c r="E17" i="6"/>
  <c r="D17" i="6"/>
  <c r="E16" i="6"/>
  <c r="D16" i="6"/>
  <c r="F337" i="6" l="1"/>
  <c r="D217" i="6"/>
  <c r="E217" i="6"/>
  <c r="E216" i="6" s="1"/>
  <c r="D172" i="6"/>
  <c r="D171" i="6" s="1"/>
  <c r="D136" i="6"/>
  <c r="E354" i="6"/>
  <c r="E307" i="6"/>
  <c r="E303" i="6" s="1"/>
  <c r="F270" i="6"/>
  <c r="F82" i="6"/>
  <c r="D79" i="6"/>
  <c r="F79" i="6" s="1"/>
  <c r="F358" i="6"/>
  <c r="D363" i="6"/>
  <c r="D362" i="6" s="1"/>
  <c r="D361" i="6" s="1"/>
  <c r="F184" i="6"/>
  <c r="D182" i="6"/>
  <c r="F119" i="6"/>
  <c r="F223" i="6"/>
  <c r="F234" i="6"/>
  <c r="F273" i="6"/>
  <c r="F306" i="6"/>
  <c r="F285" i="6"/>
  <c r="D143" i="6"/>
  <c r="D142" i="6" s="1"/>
  <c r="E290" i="6"/>
  <c r="E289" i="6" s="1"/>
  <c r="E121" i="6"/>
  <c r="E117" i="6" s="1"/>
  <c r="E108" i="6"/>
  <c r="E107" i="6" s="1"/>
  <c r="F341" i="6"/>
  <c r="F294" i="6"/>
  <c r="F188" i="6"/>
  <c r="F274" i="6"/>
  <c r="F16" i="6"/>
  <c r="D62" i="6"/>
  <c r="D51" i="6" s="1"/>
  <c r="F173" i="6"/>
  <c r="F189" i="6"/>
  <c r="F36" i="6"/>
  <c r="F48" i="6"/>
  <c r="F111" i="6"/>
  <c r="E172" i="6"/>
  <c r="F356" i="6"/>
  <c r="F29" i="6"/>
  <c r="F28" i="6" s="1"/>
  <c r="F144" i="6"/>
  <c r="D187" i="6"/>
  <c r="D186" i="6" s="1"/>
  <c r="D222" i="6"/>
  <c r="F365" i="6"/>
  <c r="F34" i="6"/>
  <c r="F317" i="6"/>
  <c r="D84" i="6"/>
  <c r="F84" i="6" s="1"/>
  <c r="F105" i="6"/>
  <c r="F296" i="6"/>
  <c r="D305" i="6"/>
  <c r="D304" i="6" s="1"/>
  <c r="D355" i="6"/>
  <c r="F355" i="6" s="1"/>
  <c r="F35" i="6"/>
  <c r="F106" i="6"/>
  <c r="D118" i="6"/>
  <c r="F118" i="6" s="1"/>
  <c r="F287" i="6"/>
  <c r="F352" i="6"/>
  <c r="F185" i="6"/>
  <c r="E104" i="6"/>
  <c r="E103" i="6" s="1"/>
  <c r="D159" i="6"/>
  <c r="F115" i="6"/>
  <c r="D110" i="6"/>
  <c r="D87" i="6"/>
  <c r="F18" i="6"/>
  <c r="D24" i="6"/>
  <c r="D23" i="6" s="1"/>
  <c r="E33" i="6"/>
  <c r="E30" i="6" s="1"/>
  <c r="F22" i="6"/>
  <c r="F71" i="6"/>
  <c r="E62" i="6"/>
  <c r="E19" i="6"/>
  <c r="F325" i="6"/>
  <c r="F323" i="6"/>
  <c r="F301" i="6"/>
  <c r="D290" i="6"/>
  <c r="E284" i="6"/>
  <c r="E283" i="6" s="1"/>
  <c r="F286" i="6"/>
  <c r="D284" i="6"/>
  <c r="D283" i="6" s="1"/>
  <c r="F291" i="6"/>
  <c r="F17" i="6"/>
  <c r="F250" i="6"/>
  <c r="F219" i="6"/>
  <c r="E15" i="6"/>
  <c r="E159" i="6"/>
  <c r="F281" i="6"/>
  <c r="E222" i="6"/>
  <c r="F225" i="6"/>
  <c r="F224" i="6"/>
  <c r="F221" i="6"/>
  <c r="F218" i="6"/>
  <c r="F228" i="6"/>
  <c r="E226" i="6"/>
  <c r="F229" i="6"/>
  <c r="D226" i="6"/>
  <c r="F236" i="6"/>
  <c r="F203" i="6"/>
  <c r="D183" i="6"/>
  <c r="F199" i="6"/>
  <c r="F197" i="6"/>
  <c r="E183" i="6"/>
  <c r="F194" i="6"/>
  <c r="F195" i="6"/>
  <c r="F168" i="6"/>
  <c r="E24" i="6"/>
  <c r="E23" i="6" s="1"/>
  <c r="F76" i="6"/>
  <c r="E69" i="6"/>
  <c r="F65" i="6"/>
  <c r="F57" i="6"/>
  <c r="D19" i="6"/>
  <c r="F53" i="6"/>
  <c r="E52" i="6"/>
  <c r="F40" i="6"/>
  <c r="F38" i="6"/>
  <c r="D33" i="6"/>
  <c r="D30" i="6" s="1"/>
  <c r="F100" i="6"/>
  <c r="E99" i="6"/>
  <c r="F31" i="6"/>
  <c r="F39" i="6"/>
  <c r="F44" i="6"/>
  <c r="F88" i="6"/>
  <c r="F20" i="6"/>
  <c r="F49" i="6"/>
  <c r="F75" i="6"/>
  <c r="F94" i="6"/>
  <c r="E93" i="6"/>
  <c r="F93" i="6" s="1"/>
  <c r="F109" i="6"/>
  <c r="F179" i="6"/>
  <c r="E178" i="6"/>
  <c r="F178" i="6" s="1"/>
  <c r="E143" i="6"/>
  <c r="E142" i="6" s="1"/>
  <c r="D15" i="6"/>
  <c r="F21" i="6"/>
  <c r="F25" i="6"/>
  <c r="F26" i="6"/>
  <c r="F32" i="6"/>
  <c r="F58" i="6"/>
  <c r="F63" i="6"/>
  <c r="F70" i="6"/>
  <c r="F89" i="6"/>
  <c r="D121" i="6"/>
  <c r="F122" i="6"/>
  <c r="D125" i="6"/>
  <c r="D124" i="6" s="1"/>
  <c r="D104" i="6"/>
  <c r="F126" i="6"/>
  <c r="D150" i="6"/>
  <c r="D149" i="6" s="1"/>
  <c r="F151" i="6"/>
  <c r="D211" i="6"/>
  <c r="F212" i="6"/>
  <c r="D245" i="6"/>
  <c r="F246" i="6"/>
  <c r="F266" i="6"/>
  <c r="F267" i="6"/>
  <c r="F282" i="6"/>
  <c r="E114" i="6"/>
  <c r="F114" i="6" s="1"/>
  <c r="F138" i="6"/>
  <c r="F145" i="6"/>
  <c r="D167" i="6"/>
  <c r="F167" i="6" s="1"/>
  <c r="F202" i="6"/>
  <c r="F257" i="6"/>
  <c r="F262" i="6"/>
  <c r="E261" i="6"/>
  <c r="E260" i="6" s="1"/>
  <c r="F308" i="6"/>
  <c r="F312" i="6"/>
  <c r="F321" i="6"/>
  <c r="E320" i="6"/>
  <c r="E319" i="6" s="1"/>
  <c r="F324" i="6"/>
  <c r="F346" i="6"/>
  <c r="D348" i="6"/>
  <c r="F349" i="6"/>
  <c r="E187" i="6"/>
  <c r="E186" i="6" s="1"/>
  <c r="E182" i="6"/>
  <c r="F198" i="6"/>
  <c r="F204" i="6"/>
  <c r="F233" i="6"/>
  <c r="E232" i="6"/>
  <c r="E231" i="6" s="1"/>
  <c r="F235" i="6"/>
  <c r="D280" i="6"/>
  <c r="F300" i="6"/>
  <c r="F309" i="6"/>
  <c r="D316" i="6"/>
  <c r="F316" i="6" s="1"/>
  <c r="F241" i="6"/>
  <c r="E240" i="6"/>
  <c r="F288" i="6"/>
  <c r="D344" i="6"/>
  <c r="F344" i="6" s="1"/>
  <c r="F345" i="6"/>
  <c r="E351" i="6"/>
  <c r="E350" i="6" s="1"/>
  <c r="E364" i="6"/>
  <c r="F304" i="6" l="1"/>
  <c r="F290" i="6"/>
  <c r="D289" i="6"/>
  <c r="F289" i="6" s="1"/>
  <c r="D181" i="6"/>
  <c r="E181" i="6"/>
  <c r="D153" i="6"/>
  <c r="D135" i="6"/>
  <c r="D129" i="6" s="1"/>
  <c r="E153" i="6"/>
  <c r="E135" i="6"/>
  <c r="F121" i="6"/>
  <c r="E171" i="6"/>
  <c r="F171" i="6" s="1"/>
  <c r="F319" i="6"/>
  <c r="F305" i="6"/>
  <c r="F186" i="6"/>
  <c r="D354" i="6"/>
  <c r="F354" i="6" s="1"/>
  <c r="D117" i="6"/>
  <c r="F117" i="6" s="1"/>
  <c r="F320" i="6"/>
  <c r="F172" i="6"/>
  <c r="F327" i="6"/>
  <c r="F334" i="6"/>
  <c r="E51" i="6"/>
  <c r="F51" i="6" s="1"/>
  <c r="F222" i="6"/>
  <c r="F62" i="6"/>
  <c r="F183" i="6"/>
  <c r="F284" i="6"/>
  <c r="E276" i="6"/>
  <c r="F33" i="6"/>
  <c r="F19" i="6"/>
  <c r="E14" i="6"/>
  <c r="E13" i="6" s="1"/>
  <c r="F136" i="6"/>
  <c r="F283" i="6"/>
  <c r="F159" i="6"/>
  <c r="E215" i="6"/>
  <c r="D260" i="6"/>
  <c r="F260" i="6" s="1"/>
  <c r="F226" i="6"/>
  <c r="F227" i="6"/>
  <c r="F187" i="6"/>
  <c r="F99" i="6"/>
  <c r="E87" i="6"/>
  <c r="F87" i="6" s="1"/>
  <c r="F24" i="6"/>
  <c r="F23" i="6"/>
  <c r="F30" i="6"/>
  <c r="F52" i="6"/>
  <c r="F280" i="6"/>
  <c r="F217" i="6"/>
  <c r="D216" i="6"/>
  <c r="F348" i="6"/>
  <c r="D347" i="6"/>
  <c r="F211" i="6"/>
  <c r="D210" i="6"/>
  <c r="F210" i="6" s="1"/>
  <c r="D107" i="6"/>
  <c r="F107" i="6" s="1"/>
  <c r="F108" i="6"/>
  <c r="F231" i="6"/>
  <c r="F232" i="6"/>
  <c r="F193" i="6"/>
  <c r="F245" i="6"/>
  <c r="D244" i="6"/>
  <c r="F244" i="6" s="1"/>
  <c r="F104" i="6"/>
  <c r="D103" i="6"/>
  <c r="F103" i="6" s="1"/>
  <c r="F261" i="6"/>
  <c r="E110" i="6"/>
  <c r="E363" i="6"/>
  <c r="F364" i="6"/>
  <c r="F182" i="6"/>
  <c r="F143" i="6"/>
  <c r="F142" i="6" s="1"/>
  <c r="F125" i="6"/>
  <c r="F350" i="6"/>
  <c r="F351" i="6"/>
  <c r="E239" i="6"/>
  <c r="F239" i="6" s="1"/>
  <c r="F240" i="6"/>
  <c r="F310" i="6"/>
  <c r="D307" i="6"/>
  <c r="D303" i="6" s="1"/>
  <c r="F150" i="6"/>
  <c r="F149" i="6"/>
  <c r="F15" i="6"/>
  <c r="D14" i="6"/>
  <c r="D13" i="6" s="1"/>
  <c r="D69" i="6"/>
  <c r="F69" i="6" s="1"/>
  <c r="D276" i="6" l="1"/>
  <c r="F276" i="6" s="1"/>
  <c r="F181" i="6"/>
  <c r="F153" i="6"/>
  <c r="F135" i="6"/>
  <c r="F129" i="6"/>
  <c r="F347" i="6"/>
  <c r="F343" i="6"/>
  <c r="F14" i="6"/>
  <c r="F307" i="6"/>
  <c r="F303" i="6"/>
  <c r="E362" i="6"/>
  <c r="F363" i="6"/>
  <c r="F124" i="6"/>
  <c r="D102" i="6"/>
  <c r="E102" i="6"/>
  <c r="F110" i="6"/>
  <c r="D215" i="6"/>
  <c r="F215" i="6" s="1"/>
  <c r="F216" i="6"/>
  <c r="F102" i="6" l="1"/>
  <c r="E361" i="6"/>
  <c r="F361" i="6" s="1"/>
  <c r="F362" i="6"/>
  <c r="D11" i="6"/>
  <c r="E11" i="6" l="1"/>
  <c r="F11" i="6" l="1"/>
  <c r="E368" i="6"/>
  <c r="E100" i="1"/>
  <c r="E22" i="1" l="1"/>
  <c r="E33" i="1" l="1"/>
  <c r="E110" i="1" l="1"/>
  <c r="E106" i="1" s="1"/>
  <c r="E50" i="1" l="1"/>
  <c r="E71" i="1"/>
  <c r="E80" i="1"/>
  <c r="E79" i="1" s="1"/>
  <c r="E78" i="1" s="1"/>
  <c r="E63" i="1" l="1"/>
  <c r="E65" i="1"/>
  <c r="E76" i="1"/>
  <c r="E75" i="1" s="1"/>
  <c r="E74" i="1" s="1"/>
  <c r="E62" i="1" l="1"/>
  <c r="E21" i="1" s="1"/>
  <c r="E102" i="1"/>
  <c r="E99" i="1" s="1"/>
  <c r="E98" i="1" s="1"/>
  <c r="E97" i="1" s="1"/>
  <c r="F97" i="1" l="1"/>
  <c r="F98" i="1"/>
  <c r="E19" i="1" l="1"/>
  <c r="F19" i="1" s="1"/>
</calcChain>
</file>

<file path=xl/sharedStrings.xml><?xml version="1.0" encoding="utf-8"?>
<sst xmlns="http://schemas.openxmlformats.org/spreadsheetml/2006/main" count="1742" uniqueCount="762">
  <si>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</si>
  <si>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</si>
  <si>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</si>
  <si>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</si>
  <si>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</si>
  <si>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</si>
  <si>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</si>
  <si>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</si>
  <si>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</si>
  <si>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</si>
  <si>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</si>
  <si>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</si>
  <si>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</si>
  <si>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Единица измерения: руб.</t>
  </si>
  <si>
    <t>89793944</t>
  </si>
  <si>
    <t>992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</si>
  <si>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</si>
  <si>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</si>
  <si>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</si>
  <si>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</si>
  <si>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</si>
  <si>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</si>
  <si>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</si>
  <si>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</si>
  <si>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</si>
  <si>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</si>
  <si>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</si>
  <si>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</si>
  <si>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</si>
  <si>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</si>
  <si>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</si>
  <si>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</si>
  <si>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</si>
  <si>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182 10102010011000110</t>
  </si>
  <si>
    <t>-</t>
  </si>
  <si>
    <t>182 10102010013000110</t>
  </si>
  <si>
    <t>182 10102030011000110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</si>
  <si>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</si>
  <si>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</si>
  <si>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</si>
  <si>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</si>
  <si>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</si>
  <si>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</si>
  <si>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</si>
  <si>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</si>
  <si>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</si>
  <si>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</si>
  <si>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</si>
  <si>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</si>
  <si>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ГОСУДАРСТВЕННАЯ ПОШЛИНА</t>
  </si>
  <si>
    <t>000 10800000000000000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</si>
  <si>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</si>
  <si>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</si>
  <si>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</si>
  <si>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</si>
  <si>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</si>
  <si>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</si>
  <si>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Прочие доходы от компенсации затрат государства</t>
  </si>
  <si>
    <t>ШТРАФЫ, САНКЦИИ, ВОЗМЕЩЕНИЕ УЩЕРБА</t>
  </si>
  <si>
    <t>000 11600000000000000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</si>
  <si>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</si>
  <si>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</si>
  <si>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</si>
  <si>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</si>
  <si>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</si>
  <si>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</si>
  <si>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</si>
  <si>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000 20230000000000150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</si>
  <si>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</si>
  <si>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</si>
  <si>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</si>
  <si>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</si>
  <si>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</si>
  <si>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</si>
  <si>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</si>
  <si>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</si>
  <si>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</si>
  <si>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</si>
  <si>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</si>
  <si>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</si>
  <si>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</si>
  <si>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</si>
  <si>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</si>
  <si>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</si>
  <si>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</si>
  <si>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</si>
  <si>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</si>
  <si>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</si>
  <si>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</si>
  <si>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</si>
  <si>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</si>
  <si>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</si>
  <si>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</si>
  <si>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</si>
  <si>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</si>
  <si>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</si>
  <si>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</si>
  <si>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</si>
  <si>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</si>
  <si>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</si>
  <si>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</si>
  <si>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</si>
  <si>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</si>
  <si>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</si>
  <si>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</si>
  <si>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</si>
  <si>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</si>
  <si>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</si>
  <si>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</si>
  <si>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</si>
  <si>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</si>
  <si>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</si>
  <si>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</si>
  <si>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</si>
  <si>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</si>
  <si>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</si>
  <si>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</si>
  <si>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</si>
  <si>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</si>
  <si>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</si>
  <si>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</si>
  <si>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</si>
  <si>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</si>
  <si>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</si>
  <si>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</si>
  <si>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</si>
  <si>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</si>
  <si>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</si>
  <si>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</si>
  <si>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</si>
  <si>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</si>
  <si>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</si>
  <si>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</si>
  <si>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</si>
  <si>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</si>
  <si>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</si>
  <si>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</si>
  <si>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</si>
  <si>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</si>
  <si>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</si>
  <si>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</si>
  <si>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</si>
  <si>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</si>
  <si>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</si>
  <si>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</si>
  <si>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</si>
  <si>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</si>
  <si>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</si>
  <si>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</si>
  <si>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</si>
  <si>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</si>
  <si>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000 0106 0000000000 800 </t>
  </si>
  <si>
    <t xml:space="preserve">000 0106 0000000000 850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</si>
  <si>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</si>
  <si>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</si>
  <si>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</si>
  <si>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</si>
  <si>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</si>
  <si>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</si>
  <si>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</si>
  <si>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</si>
  <si>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</si>
  <si>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</si>
  <si>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</si>
  <si>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</si>
  <si>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</si>
  <si>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</si>
  <si>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</si>
  <si>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</si>
  <si>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</si>
  <si>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</si>
  <si>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</si>
  <si>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</si>
  <si>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</si>
  <si>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</si>
  <si>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000 0309 0000000000 122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</si>
  <si>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</si>
  <si>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</si>
  <si>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</si>
  <si>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</si>
  <si>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</si>
  <si>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</si>
  <si>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</si>
  <si>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</si>
  <si>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</si>
  <si>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</si>
  <si>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</si>
  <si>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</si>
  <si>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</si>
  <si>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</si>
  <si>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</si>
  <si>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</si>
  <si>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</si>
  <si>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</si>
  <si>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</si>
  <si>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</si>
  <si>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</si>
  <si>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</si>
  <si>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</si>
  <si>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Сельское хозяйство и рыболовство</t>
  </si>
  <si>
    <t xml:space="preserve">000 0405 0000000000 000 </t>
  </si>
  <si>
    <t xml:space="preserve">000 0405 0000000000 800 </t>
  </si>
  <si>
    <t xml:space="preserve">000 0405 0000000000 810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</si>
  <si>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</si>
  <si>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</si>
  <si>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</si>
  <si>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</si>
  <si>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</si>
  <si>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</si>
  <si>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</si>
  <si>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</si>
  <si>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</si>
  <si>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</si>
  <si>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</si>
  <si>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</si>
  <si>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</si>
  <si>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</si>
  <si>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</si>
  <si>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</si>
  <si>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</si>
  <si>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</si>
  <si>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</si>
  <si>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</si>
  <si>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</si>
  <si>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</si>
  <si>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</si>
  <si>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>Бюджетные инвестиции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</si>
  <si>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</si>
  <si>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</si>
  <si>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</si>
  <si>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</si>
  <si>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</si>
  <si>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</si>
  <si>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</si>
  <si>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</si>
  <si>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</si>
  <si>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</si>
  <si>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</si>
  <si>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</si>
  <si>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</si>
  <si>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</si>
  <si>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</si>
  <si>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</si>
  <si>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</si>
  <si>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</si>
  <si>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</si>
  <si>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</si>
  <si>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</si>
  <si>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</si>
  <si>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</si>
  <si>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</si>
  <si>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</si>
  <si>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 xml:space="preserve">000 0505 0000000000 612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</si>
  <si>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</si>
  <si>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</si>
  <si>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</si>
  <si>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</si>
  <si>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</si>
  <si>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</si>
  <si>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</si>
  <si>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</si>
  <si>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</si>
  <si>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</si>
  <si>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</si>
  <si>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</si>
  <si>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</si>
  <si>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</si>
  <si>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</si>
  <si>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Субсидии (гранты в форме субсидий), подлежащие казначейскому сопровождению</t>
  </si>
  <si>
    <t xml:space="preserve">000 0700 0000000000 800 </t>
  </si>
  <si>
    <t xml:space="preserve">000 0700 0000000000 850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</si>
  <si>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</si>
  <si>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</si>
  <si>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</si>
  <si>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</si>
  <si>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</si>
  <si>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</si>
  <si>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</si>
  <si>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</si>
  <si>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</si>
  <si>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</si>
  <si>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</si>
  <si>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</si>
  <si>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</si>
  <si>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</si>
  <si>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</si>
  <si>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</si>
  <si>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</si>
  <si>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</si>
  <si>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</si>
  <si>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</si>
  <si>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</si>
  <si>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</si>
  <si>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</si>
  <si>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</si>
  <si>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</si>
  <si>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</si>
  <si>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</si>
  <si>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</si>
  <si>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</si>
  <si>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</si>
  <si>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</si>
  <si>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</si>
  <si>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</si>
  <si>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</si>
  <si>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000 0709 0000000000 600 </t>
  </si>
  <si>
    <t xml:space="preserve">000 0709 0000000000 800 </t>
  </si>
  <si>
    <t xml:space="preserve">000 0709 0000000000 850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</si>
  <si>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</si>
  <si>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</si>
  <si>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</si>
  <si>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</si>
  <si>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</si>
  <si>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</si>
  <si>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</si>
  <si>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</si>
  <si>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</si>
  <si>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</si>
  <si>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</si>
  <si>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</si>
  <si>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</si>
  <si>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</si>
  <si>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</si>
  <si>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</si>
  <si>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</si>
  <si>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</si>
  <si>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>Другие вопросы в области культуры, кинематографии</t>
  </si>
  <si>
    <t xml:space="preserve">000 0804 0000000000 000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</si>
  <si>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</si>
  <si>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</si>
  <si>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</si>
  <si>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</si>
  <si>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</si>
  <si>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</si>
  <si>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</si>
  <si>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</si>
  <si>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</si>
  <si>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</si>
  <si>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</si>
  <si>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</si>
  <si>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</si>
  <si>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</si>
  <si>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</si>
  <si>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Иные выплаты населению</t>
  </si>
  <si>
    <t xml:space="preserve">000 1000 0000000000 360 </t>
  </si>
  <si>
    <t xml:space="preserve">000 1000 0000000000 600 </t>
  </si>
  <si>
    <t xml:space="preserve">000 1000 0000000000 610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</si>
  <si>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</si>
  <si>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</si>
  <si>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</si>
  <si>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</si>
  <si>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</si>
  <si>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</si>
  <si>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</si>
  <si>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</si>
  <si>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</si>
  <si>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</si>
  <si>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</si>
  <si>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Охрана семьи и детства</t>
  </si>
  <si>
    <t xml:space="preserve">000 1004 0000000000 000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</si>
  <si>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</si>
  <si>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</si>
  <si>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</si>
  <si>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</si>
  <si>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</si>
  <si>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</si>
  <si>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</si>
  <si>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</si>
  <si>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</si>
  <si>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000 1006 0000000000 360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</si>
  <si>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</si>
  <si>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</si>
  <si>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</si>
  <si>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</si>
  <si>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</si>
  <si>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</si>
  <si>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</si>
  <si>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</si>
  <si>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</si>
  <si>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</si>
  <si>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</si>
  <si>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</si>
  <si>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</si>
  <si>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</si>
  <si>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</si>
  <si>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</si>
  <si>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</si>
  <si>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</si>
  <si>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</si>
  <si>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</si>
  <si>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</si>
  <si>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</si>
  <si>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</si>
  <si>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</si>
  <si>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</si>
  <si>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</si>
  <si>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</si>
  <si>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</si>
  <si>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</si>
  <si>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</si>
  <si>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</si>
  <si>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</si>
  <si>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</si>
  <si>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</si>
  <si>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</si>
  <si>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</si>
  <si>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</si>
  <si>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</si>
  <si>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</si>
  <si>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</si>
  <si>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</si>
  <si>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</si>
  <si>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</si>
  <si>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</si>
  <si>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</si>
  <si>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</si>
  <si>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</si>
  <si>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</si>
  <si>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</si>
  <si>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</si>
  <si>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</si>
  <si>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</si>
  <si>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</si>
  <si>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</si>
  <si>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</si>
  <si>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</si>
  <si>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C:\форма 117\117Y01.txt</t>
  </si>
  <si>
    <t>Доходы/EXPORT_SRC_CODE</t>
  </si>
  <si>
    <t>007007</t>
  </si>
  <si>
    <t>Доходы/PERIOD</t>
  </si>
  <si>
    <t>х</t>
  </si>
  <si>
    <t xml:space="preserve">     в том числе:</t>
  </si>
  <si>
    <t xml:space="preserve"> 992 0102000000 0000 000</t>
  </si>
  <si>
    <t xml:space="preserve"> 992 0102000000 0000 700</t>
  </si>
  <si>
    <t xml:space="preserve"> 992 0102000000 0000 800</t>
  </si>
  <si>
    <t xml:space="preserve"> - </t>
  </si>
  <si>
    <t>изменение остатков средств</t>
  </si>
  <si>
    <t xml:space="preserve"> 992 0105000000 0000 000</t>
  </si>
  <si>
    <t xml:space="preserve">  Изменение остатков средств на счетах по учету средств бюджетов</t>
  </si>
  <si>
    <t xml:space="preserve"> 992 0105000000 0000 500</t>
  </si>
  <si>
    <t xml:space="preserve"> 992 0105020000 0000 500</t>
  </si>
  <si>
    <t xml:space="preserve"> 992 0105020100 0000 510</t>
  </si>
  <si>
    <t xml:space="preserve"> 992 0105020000 0000 600</t>
  </si>
  <si>
    <t xml:space="preserve"> 992 0105020100 0000 610</t>
  </si>
  <si>
    <t>(подпись)</t>
  </si>
  <si>
    <t>(расшифровка подписи)</t>
  </si>
  <si>
    <t>службы</t>
  </si>
  <si>
    <t xml:space="preserve">000 1105 0000000000 244 </t>
  </si>
  <si>
    <t>000 1105 0000000000 240</t>
  </si>
  <si>
    <t xml:space="preserve">000 1105 0000000000 200 </t>
  </si>
  <si>
    <t>000 1105 0000000000 120</t>
  </si>
  <si>
    <t>000 1105 0000000000 123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</si>
  <si>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</si>
  <si>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</si>
  <si>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</si>
  <si>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000 0102 0000000000 122 </t>
  </si>
  <si>
    <t xml:space="preserve">000 0102 0000000000 121 </t>
  </si>
  <si>
    <t xml:space="preserve">000 0102 0000000000 129 </t>
  </si>
  <si>
    <t>000 0103 0000000000 000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</si>
  <si>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</si>
  <si>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</si>
  <si>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</si>
  <si>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</si>
  <si>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</si>
  <si>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000 0113 0000000000 242 </t>
  </si>
  <si>
    <t xml:space="preserve">000 0113 0000000000 360 </t>
  </si>
  <si>
    <t xml:space="preserve">000 0113 0000000000 300 </t>
  </si>
  <si>
    <t xml:space="preserve">000 0113 0000000000 800 </t>
  </si>
  <si>
    <t xml:space="preserve">000 0113 0000000000 850 </t>
  </si>
  <si>
    <t xml:space="preserve">000 0412 0000000000 244 </t>
  </si>
  <si>
    <t xml:space="preserve">000 0106 0000000000 853 </t>
  </si>
  <si>
    <t xml:space="preserve">000 0100 0000000000 300 </t>
  </si>
  <si>
    <t>000 11400000000000000</t>
  </si>
  <si>
    <t>000 11200000000000000</t>
  </si>
  <si>
    <t>000 11100000000000000</t>
  </si>
  <si>
    <t>000 10600000000000000</t>
  </si>
  <si>
    <t>000 10500000000000000</t>
  </si>
  <si>
    <t>000 10300000000000000</t>
  </si>
  <si>
    <t>182 10501011011000110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</si>
  <si>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</si>
  <si>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ДОХОДЫ ОТ ПРОДАЖИ МАТЕРИАЛЬНЫХ И НЕМАТЕРИАЛЬНЫХ АКТИВОВ</t>
  </si>
  <si>
    <t>000 11302990000000130</t>
  </si>
  <si>
    <t>000 11201000010000120</t>
  </si>
  <si>
    <t>000 11109040000000120</t>
  </si>
  <si>
    <t>000 11105070000000120</t>
  </si>
  <si>
    <t>000 11105030000000120</t>
  </si>
  <si>
    <t>000 10606040000000110</t>
  </si>
  <si>
    <t>000 10601000000000110</t>
  </si>
  <si>
    <t>000 10502000020000110</t>
  </si>
  <si>
    <t>000 10501010010000110</t>
  </si>
  <si>
    <t>000 10302000010000110</t>
  </si>
  <si>
    <t xml:space="preserve"> </t>
  </si>
  <si>
    <t>000 11601200010000140</t>
  </si>
  <si>
    <t>000 11601190010000140</t>
  </si>
  <si>
    <t>000 11601070010000140</t>
  </si>
  <si>
    <t>000 11601060010000140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</si>
  <si>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</si>
  <si>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</si>
  <si>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000 11601000010000140</t>
  </si>
  <si>
    <t>Административные штрафы, установленные Кодексом Российской Федерации об административных правонарушениях</t>
  </si>
  <si>
    <t>000 10606030000000110</t>
  </si>
  <si>
    <t>000 10606000000000110</t>
  </si>
  <si>
    <t xml:space="preserve"> 182 10102040011000110</t>
  </si>
  <si>
    <t>000 0804 0000000000 244</t>
  </si>
  <si>
    <t xml:space="preserve">000 0804 0000000000 240 </t>
  </si>
  <si>
    <t xml:space="preserve">000 0804 0000000000 200 </t>
  </si>
  <si>
    <t xml:space="preserve">000 0709 0000000000 853 </t>
  </si>
  <si>
    <t xml:space="preserve">000 0503 0000000000 247 </t>
  </si>
  <si>
    <t xml:space="preserve">000 0502 0000000000 247 </t>
  </si>
  <si>
    <t xml:space="preserve">000 0310 0000000000 244 </t>
  </si>
  <si>
    <t xml:space="preserve">000 0310 0000000000 240 </t>
  </si>
  <si>
    <t xml:space="preserve">000 0310 0000000000 200 </t>
  </si>
  <si>
    <t xml:space="preserve">000 0310 0000000000 123 </t>
  </si>
  <si>
    <t xml:space="preserve">000 0310 0000000000 120 </t>
  </si>
  <si>
    <t xml:space="preserve">000 0310 0000000000 100 </t>
  </si>
  <si>
    <t xml:space="preserve">000 0310 0000000000 000 </t>
  </si>
  <si>
    <t xml:space="preserve">000 0113 0000000000 853 </t>
  </si>
  <si>
    <t xml:space="preserve">000 0104 0000000000 247 </t>
  </si>
  <si>
    <t>000 0100 0000000000 247</t>
  </si>
  <si>
    <t xml:space="preserve">000 0500 0000000000 247 </t>
  </si>
  <si>
    <t xml:space="preserve">000 0700 0000000000 853 </t>
  </si>
  <si>
    <t>Закупка энергетических ресурсов</t>
  </si>
  <si>
    <t>Защита населения и территории от чрезвычайных ситуаций природного и техногенного характера, пожарная безопасность</t>
  </si>
  <si>
    <t>000 20239999000000150</t>
  </si>
  <si>
    <t xml:space="preserve"> 182 10501011013000110</t>
  </si>
  <si>
    <t>182 10803010011050110</t>
  </si>
  <si>
    <t>182 10803010011060110</t>
  </si>
  <si>
    <t>875 11601053010035140</t>
  </si>
  <si>
    <t>890 11601063010101140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</si>
  <si>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</si>
  <si>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</si>
  <si>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</si>
  <si>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</si>
  <si>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</si>
  <si>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</si>
  <si>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890 11601203019000140</t>
  </si>
  <si>
    <t>000 20210000000000150</t>
  </si>
  <si>
    <t xml:space="preserve">Земельный налог </t>
  </si>
  <si>
    <t>000 11105010000000120</t>
  </si>
  <si>
    <t>000 10803000010000110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</si>
  <si>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</si>
  <si>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000 20230024000000150</t>
  </si>
  <si>
    <t>Субвенции местным бюджетам на выполнение передаваемых полномочий субъектов Российской Федерации</t>
  </si>
  <si>
    <t xml:space="preserve">                 x                    </t>
  </si>
  <si>
    <t xml:space="preserve">000 0100 0000000000 360 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</si>
  <si>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</si>
  <si>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890 11601053019000140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</si>
  <si>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</si>
  <si>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890 11601073010027140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</si>
  <si>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</si>
  <si>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 xml:space="preserve">000 0804 0000000000 100 </t>
  </si>
  <si>
    <t xml:space="preserve">000 0804 0000000000 120 </t>
  </si>
  <si>
    <t xml:space="preserve">000 0800 0000000000 100 </t>
  </si>
  <si>
    <t xml:space="preserve">000 0800 0000000000 120 </t>
  </si>
  <si>
    <t>000 0500 0000000000 800</t>
  </si>
  <si>
    <t xml:space="preserve">000 0500 0000000000 850 </t>
  </si>
  <si>
    <t>000 0500 0000000000 853</t>
  </si>
  <si>
    <t>048 11201030016000120</t>
  </si>
  <si>
    <t>182 10102010010000110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</si>
  <si>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</si>
  <si>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</si>
  <si>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</si>
  <si>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</si>
  <si>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000 10501000000000110</t>
  </si>
  <si>
    <t>Налог, взимаемый в связи с применением упрощенной системы налогообложения</t>
  </si>
  <si>
    <t>000 10502010020000110</t>
  </si>
  <si>
    <t>Доходы от компенсации затрат государства</t>
  </si>
  <si>
    <t>000 11302000000000130</t>
  </si>
  <si>
    <t>000 11402000000000000</t>
  </si>
  <si>
    <t>000 20215001000000150</t>
  </si>
  <si>
    <t>000 20215002000000150</t>
  </si>
  <si>
    <t>000 20219999000000150</t>
  </si>
  <si>
    <t>Прочие дотации</t>
  </si>
  <si>
    <t>000 11300000000000000</t>
  </si>
  <si>
    <t xml:space="preserve">000 0408 0000000000 100 </t>
  </si>
  <si>
    <t xml:space="preserve">000 0408 0000000000 110 </t>
  </si>
  <si>
    <t xml:space="preserve">000 0408 0000000000 111 </t>
  </si>
  <si>
    <t xml:space="preserve">000 0408 0000000000 119 </t>
  </si>
  <si>
    <t xml:space="preserve">000 0400 0000000000 119 </t>
  </si>
  <si>
    <t xml:space="preserve">000 0400 0000000000 111 </t>
  </si>
  <si>
    <t xml:space="preserve">000 0400 0000000000 110 </t>
  </si>
  <si>
    <t xml:space="preserve">000 0400 0000000000 100 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</si>
  <si>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</si>
  <si>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</si>
  <si>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Субсидии (гранты в форме субсидий), не подлежащие казначейскому сопровождению</t>
  </si>
  <si>
    <t xml:space="preserve">000 0801 0000000000 633 </t>
  </si>
  <si>
    <t xml:space="preserve">000 0804 0000000000 123 </t>
  </si>
  <si>
    <t>Заместитель руководителя  администрации городского округа "Вуктыл" - начальник Финансового управления администрации городского округа "Вуктыл"</t>
  </si>
  <si>
    <t>В. А. Бабина</t>
  </si>
  <si>
    <t>Главный бухгалтер</t>
  </si>
  <si>
    <t>С. К. Новинькова</t>
  </si>
  <si>
    <t>Руководитель финансово-экономической</t>
  </si>
  <si>
    <t>Н. Г. Бобрецова</t>
  </si>
  <si>
    <t>000 0408 0000000000 800</t>
  </si>
  <si>
    <t xml:space="preserve">000 0408 0000000000 850 </t>
  </si>
  <si>
    <t xml:space="preserve">000 0408 0000000000 852 </t>
  </si>
  <si>
    <t>000 0400 0000000000 852</t>
  </si>
  <si>
    <t xml:space="preserve">000 0400 0000000000 850 </t>
  </si>
  <si>
    <t xml:space="preserve">000 0503 0000000000 800 </t>
  </si>
  <si>
    <t xml:space="preserve">000 0503 0000000000 850 </t>
  </si>
  <si>
    <t xml:space="preserve">000 0503 0000000000 853 </t>
  </si>
  <si>
    <t xml:space="preserve">000 0800 0000000000 123 </t>
  </si>
  <si>
    <t>Периодичность: месячная</t>
  </si>
  <si>
    <t>182 10302231010000110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</si>
  <si>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</si>
  <si>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</si>
  <si>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</si>
  <si>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</si>
  <si>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</si>
  <si>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</si>
  <si>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</si>
  <si>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000 21960000000000150</t>
  </si>
  <si>
    <t>000 0103 0000000000 122</t>
  </si>
  <si>
    <t xml:space="preserve">000 0103 0000000000 100 </t>
  </si>
  <si>
    <t xml:space="preserve">000 0103 0000000000 120 </t>
  </si>
  <si>
    <t>000 0106 0000000000 831</t>
  </si>
  <si>
    <t>000 0106 0000000000 830</t>
  </si>
  <si>
    <t>000 0314 0000000000 244</t>
  </si>
  <si>
    <t>000 0408 0000000000 112</t>
  </si>
  <si>
    <t>000 0400 0000000000 112</t>
  </si>
  <si>
    <t>000 0408 0000000000 242</t>
  </si>
  <si>
    <t>000 0400 0000000000 242</t>
  </si>
  <si>
    <t xml:space="preserve">000 0408 0000000000 853 </t>
  </si>
  <si>
    <t>000 0400 0000000000 853</t>
  </si>
  <si>
    <t xml:space="preserve">000 0709 0000000000 610 </t>
  </si>
  <si>
    <t xml:space="preserve">000 0709 0000000000 612 </t>
  </si>
  <si>
    <t>Иные источники внутреннего финансирования дефицитов бюджетов</t>
  </si>
  <si>
    <t xml:space="preserve"> 992 0106000000 0000 000</t>
  </si>
  <si>
    <t>Операции по управлению остатками средств на единых счетах бюджетов</t>
  </si>
  <si>
    <t xml:space="preserve"> 992 0106100000 0000 000</t>
  </si>
  <si>
    <t xml:space="preserve"> 992 0106100200 0000 500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</si>
  <si>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</si>
  <si>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Привлечение кредитов от кредитных организаций в валюте Российской Федерации</t>
  </si>
  <si>
    <t>992 0105000000 0000 600</t>
  </si>
  <si>
    <t>на  01.02.2024 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</si>
  <si>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</si>
  <si>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</si>
  <si>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</si>
  <si>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</si>
  <si>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</si>
  <si>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182 10102130010000110</t>
  </si>
  <si>
    <t>182 10504060021000110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</si>
  <si>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</si>
  <si>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182 10601020141000110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</si>
  <si>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</si>
  <si>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182 10606032141000110</t>
  </si>
  <si>
    <t>Земельный налог с организаций, обладающих земельным участком,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</si>
  <si>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182 10606042141000110</t>
  </si>
  <si>
    <t>Земельный налог с физических лиц, обладающих земельным участком,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</si>
  <si>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843 11601193010007140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</si>
  <si>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</si>
  <si>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</si>
  <si>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890 11601053010059140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</si>
  <si>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</si>
  <si>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</si>
  <si>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923 11105012140000120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</si>
  <si>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</si>
  <si>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923 11105034140000120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</si>
  <si>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</si>
  <si>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923 11105074140000120</t>
  </si>
  <si>
    <t>Доходы от сдачи в аренду имущества, составляющего казну муниципальных округов (за исключением земельных участков)</t>
  </si>
  <si>
    <t>923 11109044140001120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</si>
  <si>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платы за наем муниципальных жилых помещений)</t>
  </si>
  <si>
    <t>923 11302994140000130</t>
  </si>
  <si>
    <t>Прочие доходы от компенсации затрат бюджетов муниципальных округов</t>
  </si>
  <si>
    <t>923 11402043140000410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</si>
  <si>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</si>
  <si>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000 11402040140000410</t>
  </si>
  <si>
    <t>923 11610123010141140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</si>
  <si>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</si>
  <si>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 923 20230024140000150</t>
  </si>
  <si>
    <t>Субвенции бюджетам муниципальных округов на выполнение передаваемых полномочий субъектов Российской Федерации</t>
  </si>
  <si>
    <t>975 20239999140000150</t>
  </si>
  <si>
    <t>Прочие субвенции бюджетам муниципальных округов</t>
  </si>
  <si>
    <t>'Прочие субвенции</t>
  </si>
  <si>
    <t xml:space="preserve"> 992 20230024140000150</t>
  </si>
  <si>
    <t>992 20215001140000150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</si>
  <si>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</si>
  <si>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992 20215002140000150</t>
  </si>
  <si>
    <t>Дотации бюджетам муниципальных округов на поддержку мер по обеспечению сбалансированности бюджетов</t>
  </si>
  <si>
    <t>992 20219999140000150</t>
  </si>
  <si>
    <t>Прочие дотации бюджетам муниципальных округов</t>
  </si>
  <si>
    <t>000 21960000000000000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</si>
  <si>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</si>
  <si>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</si>
  <si>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923 21960010140000150</t>
  </si>
  <si>
    <t>000 10100000000000000</t>
  </si>
  <si>
    <t>000 10102000010000110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</si>
  <si>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</si>
  <si>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</si>
  <si>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000 10504000020000110</t>
  </si>
  <si>
    <t>000 10504060020000110</t>
  </si>
  <si>
    <t>Налог, взимаемый в связи с применением патентной системы налогообложения, зачисляемый в бюджеты муниципальных округов</t>
  </si>
  <si>
    <t>Государственная пошлина по делам, рассматриваемым в судах общей юрисдикции, мировыми судьями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</si>
  <si>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</si>
  <si>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ОКАЗАНИЯ ПЛАТНЫХ УСЛУГ 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</si>
  <si>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</si>
  <si>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</si>
  <si>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</si>
  <si>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</si>
  <si>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</si>
  <si>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СУБВЕНЦИИ БЮДЖЕТАМ БЮДЖЕТНОЙ СИСТЕМЫ РОССИЙСКОЙ ФЕДЕРАЦИИ</t>
  </si>
  <si>
    <t>Финансовое управление администрации муниципального округа "Вуктыл" Республики Коми</t>
  </si>
  <si>
    <t>87512000</t>
  </si>
  <si>
    <t>Муниципальный округ "Вуктыл" Республики Коми</t>
  </si>
  <si>
    <t>000 0405 0000000000 811</t>
  </si>
  <si>
    <t>000 0412 0000000000 600</t>
  </si>
  <si>
    <t>000 0412 0000000000 630</t>
  </si>
  <si>
    <t>000 0412 0000000000 633</t>
  </si>
  <si>
    <t>000 0703 0000000000 614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</si>
  <si>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</si>
  <si>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000 0707 0000000000 100</t>
  </si>
  <si>
    <t>000 0707 0000000000 120</t>
  </si>
  <si>
    <t>000 0707 0000000000 123</t>
  </si>
  <si>
    <t>000 0707 0000000000 200</t>
  </si>
  <si>
    <t>000 0707 0000000000 240</t>
  </si>
  <si>
    <t>000 0707 0000000000 244</t>
  </si>
  <si>
    <t xml:space="preserve">000 0700 0000000000 123 </t>
  </si>
  <si>
    <t>000 0700 0000000000 614</t>
  </si>
  <si>
    <t xml:space="preserve">000 1004 0000000000 200 </t>
  </si>
  <si>
    <t xml:space="preserve">000 1004 0000000000 240 </t>
  </si>
  <si>
    <t xml:space="preserve">000 1004 0000000000 244 </t>
  </si>
  <si>
    <t>000 1004 0000000000 400</t>
  </si>
  <si>
    <t>000 1004 0000000000 410</t>
  </si>
  <si>
    <t xml:space="preserve">000 1004 0000000000 412 </t>
  </si>
  <si>
    <t>Бюджетные инвестиции на приобретение объектов недвижимого имущества в государственную (муниципальную) собственность</t>
  </si>
  <si>
    <t>Функционирование высшего должностного лица субъекта Российской Федерации и муниципального образования</t>
  </si>
  <si>
    <t>Гражданская оборона</t>
  </si>
  <si>
    <t>Привлечение муниципальными округами кредитов от кредитных организаций в валюте Российской Федерации</t>
  </si>
  <si>
    <t>Погашение муниципальными округами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</si>
  <si>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</si>
  <si>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</si>
  <si>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</si>
  <si>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</si>
  <si>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</si>
  <si>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</si>
  <si>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Увеличение финансовых активов в собственности муниципальных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</si>
  <si>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Увеличение финансовых активов в собственности муниципальных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</si>
  <si>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Увеличение финансовых активов в собственности муниципальных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</si>
  <si>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Увеличение прочих остатков денежных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</si>
  <si>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</si>
  <si>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</si>
  <si>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 муниципальных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</si>
  <si>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</si>
  <si>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</si>
  <si>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</si>
  <si>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округов</t>
  </si>
  <si>
    <t>992 0105020114 0000 610</t>
  </si>
  <si>
    <t>992 0105020114 0000 510</t>
  </si>
  <si>
    <t>992 0100000000 0000 000</t>
  </si>
  <si>
    <t>992 0106100214 0000 550</t>
  </si>
  <si>
    <t>992 0106100214 0001 550</t>
  </si>
  <si>
    <t>992 0106100214 0002 550</t>
  </si>
  <si>
    <t>992 0103010014 0000 810</t>
  </si>
  <si>
    <t>992 0103010000 0000 800</t>
  </si>
  <si>
    <t>992 0103010014 0000 710</t>
  </si>
  <si>
    <t>992 0103010000 0000 700</t>
  </si>
  <si>
    <t>992 0103010000 0000 000</t>
  </si>
  <si>
    <t>992 0103000000 0000 000</t>
  </si>
  <si>
    <t xml:space="preserve"> 992 0102000014 0000 710</t>
  </si>
  <si>
    <t xml:space="preserve"> 992 0102000014 0000 810</t>
  </si>
  <si>
    <t>15 февраля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</si>
</sst>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/mm/yyyy\ &quot;г.&quot;"/>
    <numFmt numFmtId="165" formatCode="#,##0.00_ ;\-#,##0.00\ "/>
  </numFmts>
  <fonts count="3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8"/>
      <name val="Arial Cyr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9"/>
      <color rgb="FF000000"/>
      <name val="Cambria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9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name val="Arial"/>
      <family val="2"/>
      <charset val="204"/>
    </font>
    <font>
      <sz val="10"/>
      <color rgb="FF000000"/>
      <name val="Arial Cyr"/>
    </font>
    <font>
      <b/>
      <sz val="9"/>
      <name val="Arial Cyr"/>
      <charset val="204"/>
    </font>
    <font>
      <sz val="9"/>
      <name val="Arial Cyr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theme="1"/>
      <name val="Arial"/>
      <family val="2"/>
      <charset val="204"/>
    </font>
    <font>
      <sz val="8"/>
      <color rgb="FF41414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8"/>
      <color rgb="FF333333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5" fillId="0" borderId="8">
      <alignment horizontal="left" wrapText="1"/>
    </xf>
    <xf numFmtId="49" fontId="5" fillId="0" borderId="9">
      <alignment horizontal="center" wrapText="1"/>
    </xf>
    <xf numFmtId="49" fontId="5" fillId="0" borderId="10">
      <alignment horizontal="center"/>
    </xf>
    <xf numFmtId="4" fontId="5" fillId="0" borderId="11">
      <alignment horizontal="right"/>
    </xf>
    <xf numFmtId="0" fontId="5" fillId="0" borderId="12">
      <alignment horizontal="left" wrapText="1"/>
    </xf>
    <xf numFmtId="49" fontId="5" fillId="0" borderId="13">
      <alignment horizontal="center" wrapText="1"/>
    </xf>
    <xf numFmtId="49" fontId="5" fillId="0" borderId="14">
      <alignment horizontal="center"/>
    </xf>
    <xf numFmtId="0" fontId="6" fillId="0" borderId="14"/>
    <xf numFmtId="0" fontId="5" fillId="0" borderId="8">
      <alignment horizontal="left" wrapText="1" indent="1"/>
    </xf>
    <xf numFmtId="49" fontId="5" fillId="0" borderId="15">
      <alignment horizontal="center" wrapText="1"/>
    </xf>
    <xf numFmtId="49" fontId="5" fillId="0" borderId="16">
      <alignment horizontal="center"/>
    </xf>
    <xf numFmtId="4" fontId="5" fillId="0" borderId="16">
      <alignment horizontal="right"/>
    </xf>
    <xf numFmtId="0" fontId="5" fillId="0" borderId="12">
      <alignment horizontal="left" wrapText="1" indent="2"/>
    </xf>
    <xf numFmtId="0" fontId="5" fillId="0" borderId="17">
      <alignment horizontal="left" wrapText="1" indent="2"/>
    </xf>
    <xf numFmtId="49" fontId="5" fillId="0" borderId="15">
      <alignment horizontal="center" shrinkToFit="1"/>
    </xf>
    <xf numFmtId="49" fontId="5" fillId="0" borderId="16">
      <alignment horizontal="center" shrinkToFit="1"/>
    </xf>
    <xf numFmtId="4" fontId="9" fillId="0" borderId="11">
      <alignment horizontal="right" vertical="center" shrinkToFit="1"/>
    </xf>
    <xf numFmtId="1" fontId="9" fillId="0" borderId="11">
      <alignment horizontal="center" vertical="center" shrinkToFit="1"/>
    </xf>
    <xf numFmtId="0" fontId="19" fillId="0" borderId="18">
      <alignment horizontal="left" wrapText="1" indent="2"/>
    </xf>
    <xf numFmtId="4" fontId="19" fillId="0" borderId="11">
      <alignment horizontal="right"/>
    </xf>
    <xf numFmtId="0" fontId="13" fillId="0" borderId="0"/>
    <xf numFmtId="4" fontId="5" fillId="0" borderId="11">
      <alignment horizontal="right"/>
    </xf>
    <xf numFmtId="43" fontId="13" fillId="0" borderId="0" applyFont="0" applyFill="0" applyBorder="0" applyAlignment="0" applyProtection="0"/>
    <xf numFmtId="49" fontId="21" fillId="0" borderId="19">
      <alignment horizontal="center" vertical="top" shrinkToFit="1"/>
    </xf>
    <xf numFmtId="0" fontId="6" fillId="0" borderId="20">
      <alignment horizontal="left" vertical="top" wrapText="1"/>
    </xf>
    <xf numFmtId="0" fontId="5" fillId="0" borderId="18">
      <alignment horizontal="left" wrapText="1" indent="2"/>
    </xf>
    <xf numFmtId="43" fontId="25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97">
    <xf numFmtId="0" fontId="0" fillId="0" borderId="0" xfId="0"/>
    <xf numFmtId="0" fontId="3" fillId="2" borderId="0" xfId="0" applyFont="1" applyFill="1" applyBorder="1" applyAlignment="1" applyProtection="1">
      <alignment horizontal="left"/>
    </xf>
    <xf numFmtId="49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49" fontId="3" fillId="2" borderId="0" xfId="0" applyNumberFormat="1" applyFont="1" applyFill="1" applyBorder="1" applyAlignment="1" applyProtection="1"/>
    <xf numFmtId="4" fontId="7" fillId="2" borderId="0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49" fontId="2" fillId="2" borderId="2" xfId="0" applyNumberFormat="1" applyFont="1" applyFill="1" applyBorder="1" applyAlignment="1" applyProtection="1">
      <alignment horizontal="center"/>
    </xf>
    <xf numFmtId="49" fontId="2" fillId="2" borderId="3" xfId="0" applyNumberFormat="1" applyFont="1" applyFill="1" applyBorder="1" applyAlignment="1" applyProtection="1">
      <alignment horizontal="centerContinuous"/>
    </xf>
    <xf numFmtId="49" fontId="2" fillId="2" borderId="6" xfId="0" applyNumberFormat="1" applyFont="1" applyFill="1" applyBorder="1" applyAlignment="1" applyProtection="1">
      <alignment horizontal="centerContinuous"/>
    </xf>
    <xf numFmtId="0" fontId="1" fillId="2" borderId="0" xfId="0" applyFont="1" applyFill="1" applyBorder="1" applyAlignment="1" applyProtection="1"/>
    <xf numFmtId="0" fontId="8" fillId="2" borderId="0" xfId="0" applyFont="1" applyFill="1"/>
    <xf numFmtId="0" fontId="8" fillId="2" borderId="4" xfId="0" applyFont="1" applyFill="1" applyBorder="1"/>
    <xf numFmtId="0" fontId="8" fillId="2" borderId="0" xfId="0" applyFont="1" applyFill="1" applyAlignment="1">
      <alignment wrapText="1"/>
    </xf>
    <xf numFmtId="4" fontId="13" fillId="2" borderId="0" xfId="0" applyNumberFormat="1" applyFont="1" applyFill="1"/>
    <xf numFmtId="0" fontId="10" fillId="2" borderId="0" xfId="0" applyFont="1" applyFill="1" applyBorder="1" applyAlignment="1" applyProtection="1">
      <alignment horizontal="left"/>
    </xf>
    <xf numFmtId="49" fontId="10" fillId="2" borderId="0" xfId="0" applyNumberFormat="1" applyFont="1" applyFill="1" applyBorder="1" applyAlignment="1" applyProtection="1"/>
    <xf numFmtId="0" fontId="10" fillId="2" borderId="0" xfId="0" applyFont="1" applyFill="1"/>
    <xf numFmtId="0" fontId="11" fillId="2" borderId="7" xfId="0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 applyProtection="1">
      <alignment horizontal="left"/>
    </xf>
    <xf numFmtId="0" fontId="11" fillId="2" borderId="0" xfId="0" applyNumberFormat="1" applyFont="1" applyFill="1" applyBorder="1" applyAlignment="1" applyProtection="1"/>
    <xf numFmtId="0" fontId="11" fillId="2" borderId="7" xfId="0" applyNumberFormat="1" applyFont="1" applyFill="1" applyBorder="1" applyAlignment="1" applyProtection="1">
      <alignment horizontal="center" vertical="center"/>
    </xf>
    <xf numFmtId="0" fontId="11" fillId="2" borderId="0" xfId="0" applyNumberFormat="1" applyFont="1" applyFill="1"/>
    <xf numFmtId="0" fontId="4" fillId="2" borderId="7" xfId="0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 applyProtection="1">
      <alignment horizontal="right"/>
    </xf>
    <xf numFmtId="49" fontId="12" fillId="2" borderId="0" xfId="0" applyNumberFormat="1" applyFont="1" applyFill="1" applyBorder="1" applyAlignment="1" applyProtection="1">
      <alignment horizontal="right"/>
    </xf>
    <xf numFmtId="0" fontId="15" fillId="2" borderId="0" xfId="0" applyFont="1" applyFill="1" applyBorder="1" applyAlignment="1" applyProtection="1">
      <alignment horizontal="center"/>
    </xf>
    <xf numFmtId="0" fontId="12" fillId="2" borderId="0" xfId="0" applyFont="1" applyFill="1"/>
    <xf numFmtId="0" fontId="12" fillId="2" borderId="0" xfId="0" applyFont="1" applyFill="1" applyBorder="1" applyAlignment="1" applyProtection="1">
      <alignment horizontal="left"/>
    </xf>
    <xf numFmtId="49" fontId="12" fillId="2" borderId="0" xfId="0" applyNumberFormat="1" applyFont="1" applyFill="1" applyBorder="1" applyAlignment="1" applyProtection="1"/>
    <xf numFmtId="0" fontId="20" fillId="2" borderId="7" xfId="1" applyNumberFormat="1" applyFont="1" applyFill="1" applyBorder="1" applyProtection="1">
      <alignment horizontal="left" wrapText="1"/>
    </xf>
    <xf numFmtId="49" fontId="20" fillId="2" borderId="7" xfId="2" applyNumberFormat="1" applyFont="1" applyFill="1" applyBorder="1" applyAlignment="1" applyProtection="1">
      <alignment horizontal="center" wrapText="1"/>
    </xf>
    <xf numFmtId="49" fontId="20" fillId="2" borderId="7" xfId="3" applyNumberFormat="1" applyFont="1" applyFill="1" applyBorder="1" applyAlignment="1" applyProtection="1">
      <alignment horizontal="center"/>
    </xf>
    <xf numFmtId="0" fontId="20" fillId="2" borderId="7" xfId="5" applyNumberFormat="1" applyFont="1" applyFill="1" applyBorder="1" applyProtection="1">
      <alignment horizontal="left" wrapText="1"/>
    </xf>
    <xf numFmtId="49" fontId="20" fillId="2" borderId="7" xfId="6" applyNumberFormat="1" applyFont="1" applyFill="1" applyBorder="1" applyAlignment="1" applyProtection="1">
      <alignment horizontal="center" wrapText="1"/>
    </xf>
    <xf numFmtId="49" fontId="20" fillId="2" borderId="7" xfId="7" applyNumberFormat="1" applyFont="1" applyFill="1" applyBorder="1" applyAlignment="1" applyProtection="1">
      <alignment horizontal="center"/>
    </xf>
    <xf numFmtId="0" fontId="20" fillId="2" borderId="7" xfId="9" applyNumberFormat="1" applyFont="1" applyFill="1" applyBorder="1" applyProtection="1">
      <alignment horizontal="left" wrapText="1" indent="1"/>
    </xf>
    <xf numFmtId="49" fontId="20" fillId="2" borderId="7" xfId="10" applyNumberFormat="1" applyFont="1" applyFill="1" applyBorder="1" applyAlignment="1" applyProtection="1">
      <alignment horizontal="center" wrapText="1"/>
    </xf>
    <xf numFmtId="49" fontId="20" fillId="2" borderId="7" xfId="11" applyNumberFormat="1" applyFont="1" applyFill="1" applyBorder="1" applyAlignment="1" applyProtection="1">
      <alignment horizontal="center"/>
    </xf>
    <xf numFmtId="0" fontId="18" fillId="2" borderId="7" xfId="13" applyNumberFormat="1" applyFont="1" applyFill="1" applyBorder="1" applyProtection="1">
      <alignment horizontal="left" wrapText="1" indent="2"/>
    </xf>
    <xf numFmtId="49" fontId="18" fillId="2" borderId="7" xfId="6" applyNumberFormat="1" applyFont="1" applyFill="1" applyBorder="1" applyAlignment="1" applyProtection="1">
      <alignment horizontal="center" wrapText="1"/>
    </xf>
    <xf numFmtId="49" fontId="18" fillId="2" borderId="7" xfId="7" applyNumberFormat="1" applyFont="1" applyFill="1" applyBorder="1" applyAlignment="1" applyProtection="1">
      <alignment horizontal="center"/>
    </xf>
    <xf numFmtId="0" fontId="18" fillId="2" borderId="7" xfId="14" applyNumberFormat="1" applyFont="1" applyFill="1" applyBorder="1" applyProtection="1">
      <alignment horizontal="left" wrapText="1" indent="2"/>
    </xf>
    <xf numFmtId="49" fontId="18" fillId="2" borderId="7" xfId="15" applyNumberFormat="1" applyFont="1" applyFill="1" applyBorder="1" applyAlignment="1" applyProtection="1">
      <alignment horizontal="center" shrinkToFit="1"/>
    </xf>
    <xf numFmtId="49" fontId="18" fillId="2" borderId="7" xfId="16" applyNumberFormat="1" applyFont="1" applyFill="1" applyBorder="1" applyAlignment="1" applyProtection="1">
      <alignment horizontal="center" shrinkToFit="1"/>
    </xf>
    <xf numFmtId="0" fontId="20" fillId="2" borderId="7" xfId="14" applyNumberFormat="1" applyFont="1" applyFill="1" applyBorder="1" applyProtection="1">
      <alignment horizontal="left" wrapText="1" indent="2"/>
    </xf>
    <xf numFmtId="49" fontId="11" fillId="2" borderId="7" xfId="18" applyNumberFormat="1" applyFont="1" applyFill="1" applyBorder="1" applyAlignment="1" applyProtection="1">
      <alignment horizontal="center" vertical="center" shrinkToFit="1"/>
    </xf>
    <xf numFmtId="0" fontId="20" fillId="2" borderId="7" xfId="8" applyNumberFormat="1" applyFont="1" applyFill="1" applyBorder="1" applyAlignment="1" applyProtection="1">
      <alignment horizontal="center"/>
    </xf>
    <xf numFmtId="49" fontId="14" fillId="2" borderId="7" xfId="0" applyNumberFormat="1" applyFont="1" applyFill="1" applyBorder="1" applyAlignment="1" applyProtection="1">
      <alignment horizontal="center" vertical="center"/>
    </xf>
    <xf numFmtId="4" fontId="11" fillId="2" borderId="7" xfId="18" applyNumberFormat="1" applyFont="1" applyFill="1" applyBorder="1" applyAlignment="1" applyProtection="1">
      <alignment horizontal="center" vertical="center" shrinkToFit="1"/>
    </xf>
    <xf numFmtId="4" fontId="16" fillId="2" borderId="0" xfId="0" applyNumberFormat="1" applyFont="1" applyFill="1"/>
    <xf numFmtId="0" fontId="15" fillId="2" borderId="0" xfId="21" applyFont="1" applyFill="1" applyBorder="1" applyAlignment="1" applyProtection="1">
      <alignment horizontal="center"/>
    </xf>
    <xf numFmtId="49" fontId="12" fillId="2" borderId="0" xfId="21" applyNumberFormat="1" applyFont="1" applyFill="1" applyBorder="1" applyAlignment="1" applyProtection="1">
      <alignment horizontal="center"/>
    </xf>
    <xf numFmtId="0" fontId="13" fillId="2" borderId="0" xfId="21" applyFont="1" applyFill="1"/>
    <xf numFmtId="0" fontId="10" fillId="2" borderId="0" xfId="21" applyFont="1" applyFill="1" applyBorder="1" applyAlignment="1" applyProtection="1">
      <alignment horizontal="left"/>
    </xf>
    <xf numFmtId="0" fontId="12" fillId="2" borderId="0" xfId="21" applyFont="1" applyFill="1" applyBorder="1" applyAlignment="1" applyProtection="1">
      <alignment horizontal="left"/>
    </xf>
    <xf numFmtId="0" fontId="12" fillId="2" borderId="0" xfId="21" applyFont="1" applyFill="1" applyBorder="1" applyAlignment="1" applyProtection="1"/>
    <xf numFmtId="0" fontId="12" fillId="2" borderId="7" xfId="21" applyFont="1" applyFill="1" applyBorder="1" applyAlignment="1" applyProtection="1">
      <alignment horizontal="center" vertical="center"/>
    </xf>
    <xf numFmtId="49" fontId="15" fillId="2" borderId="7" xfId="21" applyNumberFormat="1" applyFont="1" applyFill="1" applyBorder="1" applyAlignment="1" applyProtection="1">
      <alignment horizontal="center" vertical="center" wrapText="1"/>
    </xf>
    <xf numFmtId="49" fontId="15" fillId="2" borderId="7" xfId="21" applyNumberFormat="1" applyFont="1" applyFill="1" applyBorder="1" applyAlignment="1" applyProtection="1">
      <alignment horizontal="center" vertical="center"/>
    </xf>
    <xf numFmtId="4" fontId="12" fillId="2" borderId="7" xfId="21" applyNumberFormat="1" applyFont="1" applyFill="1" applyBorder="1" applyAlignment="1" applyProtection="1">
      <alignment horizontal="center" vertical="center"/>
    </xf>
    <xf numFmtId="4" fontId="13" fillId="2" borderId="0" xfId="21" applyNumberFormat="1" applyFont="1" applyFill="1"/>
    <xf numFmtId="4" fontId="2" fillId="2" borderId="0" xfId="21" applyNumberFormat="1" applyFont="1" applyFill="1" applyBorder="1" applyAlignment="1" applyProtection="1">
      <alignment horizontal="right"/>
    </xf>
    <xf numFmtId="165" fontId="12" fillId="2" borderId="7" xfId="23" applyNumberFormat="1" applyFont="1" applyFill="1" applyBorder="1" applyAlignment="1" applyProtection="1">
      <alignment horizontal="center" vertical="center"/>
    </xf>
    <xf numFmtId="0" fontId="10" fillId="2" borderId="0" xfId="21" applyFont="1" applyFill="1"/>
    <xf numFmtId="0" fontId="12" fillId="2" borderId="0" xfId="21" applyFont="1" applyFill="1"/>
    <xf numFmtId="43" fontId="12" fillId="2" borderId="0" xfId="23" applyFont="1" applyFill="1" applyAlignment="1">
      <alignment horizontal="center"/>
    </xf>
    <xf numFmtId="0" fontId="12" fillId="2" borderId="0" xfId="21" applyFont="1" applyFill="1" applyAlignment="1">
      <alignment horizontal="center"/>
    </xf>
    <xf numFmtId="43" fontId="12" fillId="2" borderId="0" xfId="21" applyNumberFormat="1" applyFont="1" applyFill="1" applyAlignment="1">
      <alignment horizontal="center"/>
    </xf>
    <xf numFmtId="0" fontId="11" fillId="2" borderId="7" xfId="0" applyFont="1" applyFill="1" applyBorder="1" applyAlignment="1" applyProtection="1">
      <alignment horizontal="center" vertical="center"/>
    </xf>
    <xf numFmtId="4" fontId="11" fillId="2" borderId="7" xfId="0" applyNumberFormat="1" applyFont="1" applyFill="1" applyBorder="1" applyAlignment="1" applyProtection="1">
      <alignment horizontal="right"/>
    </xf>
    <xf numFmtId="49" fontId="14" fillId="2" borderId="7" xfId="0" applyNumberFormat="1" applyFont="1" applyFill="1" applyBorder="1" applyAlignment="1" applyProtection="1">
      <alignment horizontal="center" vertical="center" wrapText="1"/>
    </xf>
    <xf numFmtId="0" fontId="14" fillId="2" borderId="7" xfId="0" applyNumberFormat="1" applyFont="1" applyFill="1" applyBorder="1" applyAlignment="1" applyProtection="1">
      <alignment horizontal="center" vertical="center"/>
    </xf>
    <xf numFmtId="4" fontId="22" fillId="2" borderId="7" xfId="0" applyNumberFormat="1" applyFont="1" applyFill="1" applyBorder="1" applyAlignment="1">
      <alignment horizontal="center"/>
    </xf>
    <xf numFmtId="4" fontId="20" fillId="2" borderId="7" xfId="12" applyNumberFormat="1" applyFont="1" applyFill="1" applyBorder="1" applyAlignment="1" applyProtection="1">
      <alignment horizontal="center"/>
    </xf>
    <xf numFmtId="4" fontId="22" fillId="2" borderId="7" xfId="0" applyNumberFormat="1" applyFont="1" applyFill="1" applyBorder="1" applyAlignment="1"/>
    <xf numFmtId="4" fontId="18" fillId="2" borderId="7" xfId="12" applyNumberFormat="1" applyFont="1" applyFill="1" applyBorder="1" applyAlignment="1" applyProtection="1">
      <alignment horizontal="center"/>
    </xf>
    <xf numFmtId="4" fontId="23" fillId="2" borderId="7" xfId="0" applyNumberFormat="1" applyFont="1" applyFill="1" applyBorder="1" applyAlignment="1">
      <alignment horizontal="center"/>
    </xf>
    <xf numFmtId="4" fontId="18" fillId="2" borderId="11" xfId="0" applyNumberFormat="1" applyFont="1" applyFill="1" applyBorder="1" applyAlignment="1">
      <alignment horizontal="center"/>
    </xf>
    <xf numFmtId="4" fontId="11" fillId="2" borderId="7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4" fontId="12" fillId="2" borderId="0" xfId="21" applyNumberFormat="1" applyFont="1" applyFill="1" applyAlignment="1">
      <alignment horizontal="center"/>
    </xf>
    <xf numFmtId="0" fontId="24" fillId="2" borderId="0" xfId="0" applyFont="1" applyFill="1"/>
    <xf numFmtId="4" fontId="15" fillId="2" borderId="7" xfId="21" applyNumberFormat="1" applyFont="1" applyFill="1" applyBorder="1" applyAlignment="1" applyProtection="1">
      <alignment horizontal="center" vertical="center"/>
    </xf>
    <xf numFmtId="4" fontId="18" fillId="2" borderId="7" xfId="0" applyNumberFormat="1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0" xfId="0" applyFont="1" applyFill="1"/>
    <xf numFmtId="0" fontId="16" fillId="2" borderId="0" xfId="0" applyFont="1" applyFill="1"/>
    <xf numFmtId="49" fontId="11" fillId="2" borderId="7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 applyProtection="1">
      <alignment horizontal="center" vertical="center"/>
    </xf>
    <xf numFmtId="49" fontId="11" fillId="2" borderId="7" xfId="0" applyNumberFormat="1" applyFont="1" applyFill="1" applyBorder="1" applyAlignment="1" applyProtection="1">
      <alignment horizontal="center" vertical="center" wrapText="1"/>
    </xf>
    <xf numFmtId="4" fontId="11" fillId="2" borderId="7" xfId="0" applyNumberFormat="1" applyFont="1" applyFill="1" applyBorder="1" applyAlignment="1" applyProtection="1">
      <alignment horizontal="center" vertical="center"/>
    </xf>
    <xf numFmtId="4" fontId="14" fillId="2" borderId="7" xfId="0" applyNumberFormat="1" applyFont="1" applyFill="1" applyBorder="1" applyAlignment="1" applyProtection="1">
      <alignment horizontal="center" vertical="center"/>
    </xf>
    <xf numFmtId="4" fontId="11" fillId="2" borderId="7" xfId="17" applyNumberFormat="1" applyFont="1" applyFill="1" applyBorder="1" applyAlignment="1" applyProtection="1">
      <alignment horizontal="center" vertical="center" shrinkToFit="1"/>
    </xf>
    <xf numFmtId="164" fontId="2" fillId="2" borderId="2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4" fontId="22" fillId="2" borderId="7" xfId="0" applyNumberFormat="1" applyFont="1" applyFill="1" applyBorder="1" applyAlignment="1">
      <alignment horizontal="right" vertical="center"/>
    </xf>
    <xf numFmtId="4" fontId="23" fillId="2" borderId="7" xfId="0" applyNumberFormat="1" applyFont="1" applyFill="1" applyBorder="1" applyAlignment="1">
      <alignment horizontal="right" vertical="center"/>
    </xf>
    <xf numFmtId="4" fontId="12" fillId="2" borderId="7" xfId="21" applyNumberFormat="1" applyFont="1" applyFill="1" applyBorder="1" applyAlignment="1">
      <alignment horizontal="center" vertical="center"/>
    </xf>
    <xf numFmtId="4" fontId="12" fillId="2" borderId="7" xfId="17" applyNumberFormat="1" applyFont="1" applyFill="1" applyBorder="1" applyAlignment="1" applyProtection="1">
      <alignment horizontal="center" vertical="center" shrinkToFit="1"/>
    </xf>
    <xf numFmtId="165" fontId="18" fillId="2" borderId="7" xfId="27" applyNumberFormat="1" applyFont="1" applyFill="1" applyBorder="1" applyAlignment="1">
      <alignment horizontal="center"/>
    </xf>
    <xf numFmtId="4" fontId="20" fillId="2" borderId="7" xfId="4" applyNumberFormat="1" applyFont="1" applyFill="1" applyBorder="1" applyAlignment="1" applyProtection="1">
      <alignment horizontal="center"/>
    </xf>
    <xf numFmtId="49" fontId="14" fillId="2" borderId="7" xfId="0" applyNumberFormat="1" applyFont="1" applyFill="1" applyBorder="1" applyAlignment="1">
      <alignment horizontal="center" vertical="center" wrapText="1"/>
    </xf>
    <xf numFmtId="4" fontId="18" fillId="2" borderId="7" xfId="27" applyNumberFormat="1" applyFont="1" applyFill="1" applyBorder="1" applyAlignment="1">
      <alignment horizontal="center"/>
    </xf>
    <xf numFmtId="4" fontId="23" fillId="2" borderId="7" xfId="27" applyNumberFormat="1" applyFont="1" applyFill="1" applyBorder="1" applyAlignment="1">
      <alignment horizontal="center"/>
    </xf>
    <xf numFmtId="0" fontId="18" fillId="2" borderId="7" xfId="0" applyFont="1" applyFill="1" applyBorder="1"/>
    <xf numFmtId="4" fontId="20" fillId="2" borderId="0" xfId="12" applyNumberFormat="1" applyFont="1" applyFill="1" applyBorder="1" applyAlignment="1" applyProtection="1">
      <alignment horizontal="center"/>
    </xf>
    <xf numFmtId="0" fontId="29" fillId="2" borderId="7" xfId="14" applyNumberFormat="1" applyFont="1" applyFill="1" applyBorder="1" applyProtection="1">
      <alignment horizontal="left" wrapText="1" indent="2"/>
    </xf>
    <xf numFmtId="49" fontId="29" fillId="2" borderId="7" xfId="15" applyNumberFormat="1" applyFont="1" applyFill="1" applyBorder="1" applyAlignment="1" applyProtection="1">
      <alignment horizontal="center" shrinkToFit="1"/>
    </xf>
    <xf numFmtId="49" fontId="29" fillId="2" borderId="7" xfId="16" applyNumberFormat="1" applyFont="1" applyFill="1" applyBorder="1" applyAlignment="1" applyProtection="1">
      <alignment horizontal="center" shrinkToFit="1"/>
    </xf>
    <xf numFmtId="4" fontId="29" fillId="2" borderId="7" xfId="12" applyNumberFormat="1" applyFont="1" applyFill="1" applyBorder="1" applyAlignment="1" applyProtection="1">
      <alignment horizontal="center"/>
    </xf>
    <xf numFmtId="4" fontId="29" fillId="2" borderId="7" xfId="0" applyNumberFormat="1" applyFont="1" applyFill="1" applyBorder="1" applyAlignment="1">
      <alignment horizontal="center"/>
    </xf>
    <xf numFmtId="165" fontId="29" fillId="2" borderId="7" xfId="27" applyNumberFormat="1" applyFont="1" applyFill="1" applyBorder="1" applyAlignment="1">
      <alignment horizontal="center"/>
    </xf>
    <xf numFmtId="49" fontId="12" fillId="2" borderId="7" xfId="21" applyNumberFormat="1" applyFont="1" applyFill="1" applyBorder="1" applyAlignment="1" applyProtection="1">
      <alignment horizontal="center" vertical="center" wrapText="1"/>
    </xf>
    <xf numFmtId="49" fontId="12" fillId="2" borderId="7" xfId="21" applyNumberFormat="1" applyFont="1" applyFill="1" applyBorder="1" applyAlignment="1" applyProtection="1">
      <alignment horizontal="center" vertical="center"/>
    </xf>
    <xf numFmtId="4" fontId="14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center" vertical="center"/>
    </xf>
    <xf numFmtId="49" fontId="11" fillId="2" borderId="26" xfId="0" applyNumberFormat="1" applyFont="1" applyFill="1" applyBorder="1" applyAlignment="1" applyProtection="1">
      <alignment horizontal="center" vertical="center"/>
    </xf>
    <xf numFmtId="49" fontId="17" fillId="2" borderId="25" xfId="0" applyNumberFormat="1" applyFont="1" applyFill="1" applyBorder="1" applyAlignment="1" applyProtection="1">
      <alignment horizontal="left" vertical="top" wrapText="1"/>
    </xf>
    <xf numFmtId="4" fontId="14" fillId="2" borderId="26" xfId="0" applyNumberFormat="1" applyFont="1" applyFill="1" applyBorder="1" applyAlignment="1" applyProtection="1">
      <alignment horizontal="center" vertical="center"/>
    </xf>
    <xf numFmtId="49" fontId="10" fillId="2" borderId="25" xfId="0" applyNumberFormat="1" applyFont="1" applyFill="1" applyBorder="1" applyAlignment="1" applyProtection="1">
      <alignment horizontal="left" vertical="top" wrapText="1"/>
    </xf>
    <xf numFmtId="4" fontId="11" fillId="2" borderId="26" xfId="0" applyNumberFormat="1" applyFont="1" applyFill="1" applyBorder="1" applyAlignment="1" applyProtection="1">
      <alignment horizontal="right"/>
    </xf>
    <xf numFmtId="49" fontId="10" fillId="2" borderId="25" xfId="0" applyNumberFormat="1" applyFont="1" applyFill="1" applyBorder="1" applyAlignment="1" applyProtection="1">
      <alignment horizontal="left" vertical="center" wrapText="1"/>
    </xf>
    <xf numFmtId="0" fontId="27" fillId="0" borderId="25" xfId="0" quotePrefix="1" applyNumberFormat="1" applyFont="1" applyBorder="1" applyAlignment="1">
      <alignment horizontal="left" vertical="center" wrapText="1"/>
    </xf>
    <xf numFmtId="49" fontId="10" fillId="2" borderId="25" xfId="0" applyNumberFormat="1" applyFont="1" applyFill="1" applyBorder="1" applyAlignment="1">
      <alignment horizontal="left" vertical="center" wrapText="1"/>
    </xf>
    <xf numFmtId="49" fontId="17" fillId="2" borderId="25" xfId="0" applyNumberFormat="1" applyFont="1" applyFill="1" applyBorder="1" applyAlignment="1" applyProtection="1">
      <alignment horizontal="left" vertical="center" wrapText="1"/>
    </xf>
    <xf numFmtId="4" fontId="11" fillId="2" borderId="26" xfId="0" applyNumberFormat="1" applyFont="1" applyFill="1" applyBorder="1" applyAlignment="1" applyProtection="1">
      <alignment horizontal="center" vertical="center"/>
    </xf>
    <xf numFmtId="49" fontId="10" fillId="2" borderId="25" xfId="0" quotePrefix="1" applyNumberFormat="1" applyFont="1" applyFill="1" applyBorder="1" applyAlignment="1" applyProtection="1">
      <alignment horizontal="left" vertical="center" wrapText="1"/>
    </xf>
    <xf numFmtId="0" fontId="30" fillId="0" borderId="25" xfId="0" applyFont="1" applyBorder="1" applyAlignment="1">
      <alignment vertical="center" wrapText="1"/>
    </xf>
    <xf numFmtId="0" fontId="10" fillId="0" borderId="25" xfId="28" applyFont="1" applyBorder="1" applyAlignment="1">
      <alignment horizontal="left" vertical="center"/>
    </xf>
    <xf numFmtId="49" fontId="32" fillId="0" borderId="25" xfId="0" applyNumberFormat="1" applyFont="1" applyBorder="1" applyAlignment="1">
      <alignment horizontal="left" vertical="center" wrapText="1"/>
    </xf>
    <xf numFmtId="0" fontId="27" fillId="0" borderId="25" xfId="0" quotePrefix="1" applyNumberFormat="1" applyFont="1" applyBorder="1" applyAlignment="1">
      <alignment horizontal="left" wrapText="1"/>
    </xf>
    <xf numFmtId="49" fontId="33" fillId="0" borderId="25" xfId="0" applyNumberFormat="1" applyFont="1" applyBorder="1" applyAlignment="1">
      <alignment horizontal="left" vertical="center" wrapText="1"/>
    </xf>
    <xf numFmtId="49" fontId="14" fillId="2" borderId="25" xfId="0" applyNumberFormat="1" applyFont="1" applyFill="1" applyBorder="1" applyAlignment="1" applyProtection="1">
      <alignment horizontal="left" vertical="top" wrapText="1"/>
    </xf>
    <xf numFmtId="0" fontId="10" fillId="2" borderId="25" xfId="0" applyFont="1" applyFill="1" applyBorder="1" applyAlignment="1">
      <alignment horizontal="left" vertical="center" wrapText="1"/>
    </xf>
    <xf numFmtId="0" fontId="28" fillId="0" borderId="25" xfId="0" quotePrefix="1" applyNumberFormat="1" applyFont="1" applyBorder="1" applyAlignment="1">
      <alignment horizontal="left" vertical="center" wrapText="1"/>
    </xf>
    <xf numFmtId="0" fontId="27" fillId="0" borderId="27" xfId="0" quotePrefix="1" applyNumberFormat="1" applyFont="1" applyBorder="1" applyAlignment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center" vertical="center"/>
    </xf>
    <xf numFmtId="4" fontId="11" fillId="2" borderId="28" xfId="0" applyNumberFormat="1" applyFont="1" applyFill="1" applyBorder="1" applyAlignment="1" applyProtection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Continuous"/>
    </xf>
    <xf numFmtId="4" fontId="26" fillId="2" borderId="7" xfId="22" applyNumberFormat="1" applyFont="1" applyFill="1" applyBorder="1" applyAlignment="1" applyProtection="1">
      <alignment horizontal="center" vertical="center"/>
    </xf>
    <xf numFmtId="4" fontId="12" fillId="2" borderId="7" xfId="22" applyNumberFormat="1" applyFont="1" applyFill="1" applyBorder="1" applyAlignment="1" applyProtection="1">
      <alignment horizontal="center" vertical="center"/>
    </xf>
    <xf numFmtId="165" fontId="15" fillId="2" borderId="7" xfId="27" applyNumberFormat="1" applyFont="1" applyFill="1" applyBorder="1" applyAlignment="1">
      <alignment horizontal="center" vertical="center"/>
    </xf>
    <xf numFmtId="0" fontId="10" fillId="2" borderId="25" xfId="21" applyFont="1" applyFill="1" applyBorder="1" applyAlignment="1" applyProtection="1">
      <alignment horizontal="center" vertical="center"/>
    </xf>
    <xf numFmtId="49" fontId="12" fillId="2" borderId="26" xfId="21" applyNumberFormat="1" applyFont="1" applyFill="1" applyBorder="1" applyAlignment="1" applyProtection="1">
      <alignment horizontal="center" vertical="center"/>
    </xf>
    <xf numFmtId="4" fontId="15" fillId="2" borderId="26" xfId="21" applyNumberFormat="1" applyFont="1" applyFill="1" applyBorder="1" applyAlignment="1" applyProtection="1">
      <alignment horizontal="center" vertical="center"/>
    </xf>
    <xf numFmtId="0" fontId="12" fillId="2" borderId="26" xfId="21" applyFont="1" applyFill="1" applyBorder="1" applyAlignment="1" applyProtection="1">
      <alignment horizontal="center" vertical="center"/>
    </xf>
    <xf numFmtId="4" fontId="12" fillId="2" borderId="26" xfId="21" applyNumberFormat="1" applyFont="1" applyFill="1" applyBorder="1" applyAlignment="1" applyProtection="1">
      <alignment horizontal="center" vertical="center"/>
    </xf>
    <xf numFmtId="4" fontId="12" fillId="2" borderId="26" xfId="21" applyNumberFormat="1" applyFont="1" applyFill="1" applyBorder="1" applyAlignment="1">
      <alignment horizontal="center" vertical="center"/>
    </xf>
    <xf numFmtId="49" fontId="10" fillId="2" borderId="25" xfId="21" applyNumberFormat="1" applyFont="1" applyFill="1" applyBorder="1" applyAlignment="1" applyProtection="1">
      <alignment horizontal="left" vertical="center" wrapText="1"/>
    </xf>
    <xf numFmtId="165" fontId="12" fillId="2" borderId="26" xfId="23" applyNumberFormat="1" applyFont="1" applyFill="1" applyBorder="1" applyAlignment="1" applyProtection="1">
      <alignment horizontal="center" vertical="center"/>
    </xf>
    <xf numFmtId="49" fontId="12" fillId="2" borderId="1" xfId="21" applyNumberFormat="1" applyFont="1" applyFill="1" applyBorder="1" applyAlignment="1" applyProtection="1">
      <alignment horizontal="center" vertical="center" wrapText="1"/>
    </xf>
    <xf numFmtId="49" fontId="12" fillId="2" borderId="1" xfId="21" applyNumberFormat="1" applyFont="1" applyFill="1" applyBorder="1" applyAlignment="1" applyProtection="1">
      <alignment horizontal="center" vertical="center"/>
    </xf>
    <xf numFmtId="4" fontId="12" fillId="2" borderId="1" xfId="21" applyNumberFormat="1" applyFont="1" applyFill="1" applyBorder="1" applyAlignment="1" applyProtection="1">
      <alignment horizontal="center" vertical="center"/>
    </xf>
    <xf numFmtId="4" fontId="12" fillId="2" borderId="28" xfId="21" applyNumberFormat="1" applyFont="1" applyFill="1" applyBorder="1" applyAlignment="1" applyProtection="1">
      <alignment horizontal="center" vertical="center"/>
    </xf>
    <xf numFmtId="49" fontId="17" fillId="2" borderId="25" xfId="21" applyNumberFormat="1" applyFont="1" applyFill="1" applyBorder="1" applyAlignment="1" applyProtection="1">
      <alignment horizontal="left" vertical="center" wrapText="1"/>
    </xf>
    <xf numFmtId="0" fontId="10" fillId="2" borderId="25" xfId="21" applyFont="1" applyFill="1" applyBorder="1" applyAlignment="1" applyProtection="1">
      <alignment horizontal="left" vertical="center"/>
    </xf>
    <xf numFmtId="49" fontId="10" fillId="2" borderId="27" xfId="21" applyNumberFormat="1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49" fontId="10" fillId="2" borderId="4" xfId="0" applyNumberFormat="1" applyFont="1" applyFill="1" applyBorder="1" applyAlignment="1" applyProtection="1">
      <alignment horizontal="left" wrapText="1"/>
    </xf>
    <xf numFmtId="49" fontId="11" fillId="2" borderId="4" xfId="0" applyNumberFormat="1" applyFont="1" applyFill="1" applyBorder="1" applyAlignment="1" applyProtection="1">
      <alignment wrapText="1"/>
    </xf>
    <xf numFmtId="49" fontId="10" fillId="2" borderId="5" xfId="0" applyNumberFormat="1" applyFont="1" applyFill="1" applyBorder="1" applyAlignment="1" applyProtection="1">
      <alignment horizontal="left" wrapText="1"/>
    </xf>
    <xf numFmtId="0" fontId="10" fillId="2" borderId="23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49" fontId="10" fillId="2" borderId="23" xfId="0" applyNumberFormat="1" applyFont="1" applyFill="1" applyBorder="1" applyAlignment="1" applyProtection="1">
      <alignment horizontal="center" vertical="center" wrapText="1"/>
    </xf>
    <xf numFmtId="49" fontId="10" fillId="2" borderId="7" xfId="0" applyNumberFormat="1" applyFont="1" applyFill="1" applyBorder="1" applyAlignment="1" applyProtection="1">
      <alignment horizontal="center" vertical="center" wrapText="1"/>
    </xf>
    <xf numFmtId="0" fontId="10" fillId="2" borderId="23" xfId="0" applyNumberFormat="1" applyFont="1" applyFill="1" applyBorder="1" applyAlignment="1" applyProtection="1">
      <alignment horizontal="center" vertical="center" wrapText="1"/>
    </xf>
    <xf numFmtId="0" fontId="10" fillId="2" borderId="7" xfId="0" applyNumberFormat="1" applyFont="1" applyFill="1" applyBorder="1" applyAlignment="1" applyProtection="1">
      <alignment horizontal="center" vertical="center" wrapText="1"/>
    </xf>
    <xf numFmtId="0" fontId="10" fillId="2" borderId="22" xfId="0" applyFont="1" applyFill="1" applyBorder="1" applyAlignment="1" applyProtection="1">
      <alignment horizontal="center" vertical="center" wrapText="1"/>
    </xf>
    <xf numFmtId="0" fontId="10" fillId="2" borderId="25" xfId="0" applyFont="1" applyFill="1" applyBorder="1" applyAlignment="1" applyProtection="1">
      <alignment horizontal="center" vertical="center" wrapText="1"/>
    </xf>
    <xf numFmtId="49" fontId="10" fillId="2" borderId="24" xfId="0" applyNumberFormat="1" applyFont="1" applyFill="1" applyBorder="1" applyAlignment="1" applyProtection="1">
      <alignment horizontal="center" vertical="center" wrapText="1"/>
    </xf>
    <xf numFmtId="49" fontId="10" fillId="2" borderId="26" xfId="0" applyNumberFormat="1" applyFont="1" applyFill="1" applyBorder="1" applyAlignment="1" applyProtection="1">
      <alignment horizontal="center" vertical="center" wrapText="1"/>
    </xf>
    <xf numFmtId="49" fontId="12" fillId="2" borderId="24" xfId="21" applyNumberFormat="1" applyFont="1" applyFill="1" applyBorder="1" applyAlignment="1" applyProtection="1">
      <alignment horizontal="center" vertical="center" wrapText="1"/>
    </xf>
    <xf numFmtId="49" fontId="12" fillId="2" borderId="26" xfId="21" applyNumberFormat="1" applyFont="1" applyFill="1" applyBorder="1" applyAlignment="1" applyProtection="1">
      <alignment horizontal="center" vertical="center" wrapText="1"/>
    </xf>
    <xf numFmtId="0" fontId="1" fillId="2" borderId="0" xfId="21" applyFont="1" applyFill="1" applyBorder="1" applyAlignment="1" applyProtection="1">
      <alignment horizontal="center"/>
    </xf>
    <xf numFmtId="0" fontId="10" fillId="2" borderId="22" xfId="21" applyFont="1" applyFill="1" applyBorder="1" applyAlignment="1" applyProtection="1">
      <alignment horizontal="center" vertical="center"/>
    </xf>
    <xf numFmtId="0" fontId="10" fillId="2" borderId="25" xfId="21" applyFont="1" applyFill="1" applyBorder="1" applyAlignment="1" applyProtection="1">
      <alignment horizontal="center" vertical="center"/>
    </xf>
    <xf numFmtId="0" fontId="12" fillId="2" borderId="23" xfId="21" applyFont="1" applyFill="1" applyBorder="1" applyAlignment="1" applyProtection="1">
      <alignment horizontal="center" vertical="center" wrapText="1"/>
    </xf>
    <xf numFmtId="0" fontId="12" fillId="2" borderId="7" xfId="21" applyFont="1" applyFill="1" applyBorder="1" applyAlignment="1" applyProtection="1">
      <alignment horizontal="center" vertical="center" wrapText="1"/>
    </xf>
    <xf numFmtId="49" fontId="12" fillId="2" borderId="23" xfId="21" applyNumberFormat="1" applyFont="1" applyFill="1" applyBorder="1" applyAlignment="1" applyProtection="1">
      <alignment horizontal="center" vertical="center" wrapText="1"/>
    </xf>
    <xf numFmtId="49" fontId="12" fillId="2" borderId="7" xfId="21" applyNumberFormat="1" applyFont="1" applyFill="1" applyBorder="1" applyAlignment="1" applyProtection="1">
      <alignment horizontal="center" vertical="center" wrapText="1"/>
    </xf>
    <xf numFmtId="49" fontId="12" fillId="2" borderId="23" xfId="21" applyNumberFormat="1" applyFont="1" applyFill="1" applyBorder="1" applyAlignment="1" applyProtection="1">
      <alignment horizontal="center" vertical="center"/>
    </xf>
    <xf numFmtId="49" fontId="12" fillId="2" borderId="7" xfId="21" applyNumberFormat="1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>
      <alignment horizontal="center"/>
    </xf>
    <xf numFmtId="49" fontId="2" fillId="2" borderId="0" xfId="0" applyNumberFormat="1" applyFont="1" applyFill="1" applyBorder="1" applyAlignment="1" applyProtection="1">
      <alignment horizontal="right"/>
    </xf>
    <xf numFmtId="0" fontId="4" fillId="2" borderId="7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23" fillId="2" borderId="7" xfId="0" applyNumberFormat="1" applyFont="1" applyFill="1" applyBorder="1" applyAlignment="1">
      <alignment horizontal="center"/>
    </xf>
    <xf numFmtId="0" fontId="18" fillId="2" borderId="7" xfId="14" applyNumberFormat="1" applyFont="1" applyFill="1" applyBorder="1" applyAlignment="1" applyProtection="1">
      <alignment horizontal="left" vertical="center" wrapText="1" indent="2"/>
    </xf>
    <xf numFmtId="0" fontId="29" fillId="2" borderId="7" xfId="14" applyNumberFormat="1" applyFont="1" applyFill="1" applyBorder="1" applyAlignment="1" applyProtection="1">
      <alignment horizontal="left" vertical="center" wrapText="1" indent="2"/>
    </xf>
    <xf numFmtId="0" fontId="18" fillId="0" borderId="21" xfId="0" applyFont="1" applyBorder="1" applyAlignment="1">
      <alignment horizontal="left" vertical="center" wrapText="1" indent="2"/>
    </xf>
  </cellXfs>
  <cellStyles count="29">
    <cellStyle name="ex76" xfId="24"/>
    <cellStyle name="ex77" xfId="25"/>
    <cellStyle name="xl103" xfId="11"/>
    <cellStyle name="xl105" xfId="12"/>
    <cellStyle name="xl119" xfId="5"/>
    <cellStyle name="xl120" xfId="9"/>
    <cellStyle name="xl121" xfId="13"/>
    <cellStyle name="xl123" xfId="14"/>
    <cellStyle name="xl126" xfId="10"/>
    <cellStyle name="xl127" xfId="15"/>
    <cellStyle name="xl128" xfId="16"/>
    <cellStyle name="xl133" xfId="8"/>
    <cellStyle name="xl31" xfId="19"/>
    <cellStyle name="xl31 2" xfId="26"/>
    <cellStyle name="xl40" xfId="18"/>
    <cellStyle name="xl42" xfId="2"/>
    <cellStyle name="xl43" xfId="6"/>
    <cellStyle name="xl45" xfId="20"/>
    <cellStyle name="xl45 2" xfId="22"/>
    <cellStyle name="xl46" xfId="17"/>
    <cellStyle name="xl50" xfId="3"/>
    <cellStyle name="xl51" xfId="7"/>
    <cellStyle name="xl56" xfId="4"/>
    <cellStyle name="xl89" xfId="1"/>
    <cellStyle name="Гиперссылка" xfId="28" builtinId="8"/>
    <cellStyle name="Обычный" xfId="0" builtinId="0"/>
    <cellStyle name="Обычный 2" xfId="21"/>
    <cellStyle name="Финансовый" xfId="27" builtinId="3"/>
    <cellStyle name="Финансовый 2" xfId="23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odifikant.ru/codes/kbk2014/1130299000000013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"/>
  <sheetViews>
    <sheetView showGridLines="0" zoomScale="110" zoomScaleNormal="110" zoomScaleSheetLayoutView="140" workbookViewId="0">
      <selection activeCell="F121" sqref="F121"/>
    </sheetView>
  </sheetViews>
  <sheetFormatPr defaultColWidth="9.140625" defaultRowHeight="12.75" customHeight="1" x14ac:dyDescent="0.2"/>
  <cols>
    <col min="1" max="1" width="46.5703125" style="18" customWidth="1"/>
    <col min="2" max="2" width="6.140625" style="88" customWidth="1"/>
    <col min="3" max="3" width="22.7109375" style="23" customWidth="1"/>
    <col min="4" max="4" width="21" style="29" customWidth="1"/>
    <col min="5" max="5" width="22" style="29" customWidth="1"/>
    <col min="6" max="6" width="18.7109375" style="88" customWidth="1"/>
    <col min="7" max="7" width="14.42578125" style="88" customWidth="1"/>
    <col min="8" max="8" width="16.7109375" style="88" customWidth="1"/>
    <col min="9" max="16384" width="9.140625" style="88"/>
  </cols>
  <sheetData>
    <row r="1" spans="1:6" ht="19.5" customHeight="1" x14ac:dyDescent="0.25">
      <c r="A1" s="97"/>
      <c r="B1" s="97"/>
      <c r="C1" s="97"/>
      <c r="D1" s="97"/>
      <c r="E1" s="82"/>
      <c r="F1" s="82"/>
    </row>
    <row r="2" spans="1:6" ht="16.899999999999999" customHeight="1" x14ac:dyDescent="0.25">
      <c r="A2" s="163" t="s">
        <v>0</v>
      </c>
      <c r="B2" s="163"/>
      <c r="C2" s="163"/>
      <c r="D2" s="163"/>
      <c r="E2" s="26"/>
      <c r="F2" s="118" t="s">
        <v>1</v>
      </c>
    </row>
    <row r="3" spans="1:6" x14ac:dyDescent="0.2">
      <c r="A3" s="16"/>
      <c r="B3" s="1"/>
      <c r="C3" s="20"/>
      <c r="D3" s="30"/>
      <c r="E3" s="27" t="s">
        <v>2</v>
      </c>
      <c r="F3" s="144" t="s">
        <v>3</v>
      </c>
    </row>
    <row r="4" spans="1:6" x14ac:dyDescent="0.2">
      <c r="A4" s="164" t="s">
        <v>634</v>
      </c>
      <c r="B4" s="164"/>
      <c r="C4" s="164"/>
      <c r="D4" s="164"/>
      <c r="E4" s="26" t="s">
        <v>4</v>
      </c>
      <c r="F4" s="96">
        <v>45323</v>
      </c>
    </row>
    <row r="5" spans="1:6" x14ac:dyDescent="0.2">
      <c r="A5" s="17"/>
      <c r="B5" s="4"/>
      <c r="C5" s="21"/>
      <c r="D5" s="31"/>
      <c r="E5" s="26" t="s">
        <v>6</v>
      </c>
      <c r="F5" s="6" t="s">
        <v>14</v>
      </c>
    </row>
    <row r="6" spans="1:6" ht="21" customHeight="1" x14ac:dyDescent="0.2">
      <c r="A6" s="16" t="s">
        <v>7</v>
      </c>
      <c r="B6" s="165" t="s">
        <v>702</v>
      </c>
      <c r="C6" s="166"/>
      <c r="D6" s="166"/>
      <c r="E6" s="26" t="s">
        <v>8</v>
      </c>
      <c r="F6" s="6" t="s">
        <v>15</v>
      </c>
    </row>
    <row r="7" spans="1:6" x14ac:dyDescent="0.2">
      <c r="A7" s="16" t="s">
        <v>9</v>
      </c>
      <c r="B7" s="167" t="s">
        <v>704</v>
      </c>
      <c r="C7" s="167"/>
      <c r="D7" s="167"/>
      <c r="E7" s="26" t="s">
        <v>10</v>
      </c>
      <c r="F7" s="8" t="s">
        <v>703</v>
      </c>
    </row>
    <row r="8" spans="1:6" x14ac:dyDescent="0.2">
      <c r="A8" s="16" t="s">
        <v>602</v>
      </c>
      <c r="B8" s="7"/>
      <c r="C8" s="20"/>
      <c r="D8" s="31"/>
      <c r="E8" s="26"/>
      <c r="F8" s="9"/>
    </row>
    <row r="9" spans="1:6" x14ac:dyDescent="0.2">
      <c r="A9" s="16" t="s">
        <v>13</v>
      </c>
      <c r="B9" s="7"/>
      <c r="C9" s="20"/>
      <c r="D9" s="31"/>
      <c r="E9" s="26" t="s">
        <v>11</v>
      </c>
      <c r="F9" s="10" t="s">
        <v>12</v>
      </c>
    </row>
    <row r="10" spans="1:6" ht="20.25" customHeight="1" thickBot="1" x14ac:dyDescent="0.3">
      <c r="A10" s="163"/>
      <c r="B10" s="163"/>
      <c r="C10" s="163"/>
      <c r="D10" s="163"/>
      <c r="E10" s="28"/>
      <c r="F10" s="11"/>
    </row>
    <row r="11" spans="1:6" ht="4.1500000000000004" customHeight="1" x14ac:dyDescent="0.2">
      <c r="A11" s="174" t="s">
        <v>16</v>
      </c>
      <c r="B11" s="168" t="s">
        <v>17</v>
      </c>
      <c r="C11" s="172" t="s">
        <v>18</v>
      </c>
      <c r="D11" s="170" t="s">
        <v>19</v>
      </c>
      <c r="E11" s="170" t="s">
        <v>20</v>
      </c>
      <c r="F11" s="176" t="s">
        <v>21</v>
      </c>
    </row>
    <row r="12" spans="1:6" ht="3.6" customHeight="1" x14ac:dyDescent="0.2">
      <c r="A12" s="175"/>
      <c r="B12" s="169"/>
      <c r="C12" s="173"/>
      <c r="D12" s="171"/>
      <c r="E12" s="171"/>
      <c r="F12" s="177"/>
    </row>
    <row r="13" spans="1:6" ht="3" customHeight="1" x14ac:dyDescent="0.2">
      <c r="A13" s="175"/>
      <c r="B13" s="169"/>
      <c r="C13" s="173"/>
      <c r="D13" s="171"/>
      <c r="E13" s="171"/>
      <c r="F13" s="177"/>
    </row>
    <row r="14" spans="1:6" ht="3" customHeight="1" x14ac:dyDescent="0.2">
      <c r="A14" s="175"/>
      <c r="B14" s="169"/>
      <c r="C14" s="173"/>
      <c r="D14" s="171"/>
      <c r="E14" s="171"/>
      <c r="F14" s="177"/>
    </row>
    <row r="15" spans="1:6" ht="3" customHeight="1" x14ac:dyDescent="0.2">
      <c r="A15" s="175"/>
      <c r="B15" s="169"/>
      <c r="C15" s="173"/>
      <c r="D15" s="171"/>
      <c r="E15" s="171"/>
      <c r="F15" s="177"/>
    </row>
    <row r="16" spans="1:6" ht="3" customHeight="1" x14ac:dyDescent="0.2">
      <c r="A16" s="175"/>
      <c r="B16" s="169"/>
      <c r="C16" s="173"/>
      <c r="D16" s="171"/>
      <c r="E16" s="171"/>
      <c r="F16" s="177"/>
    </row>
    <row r="17" spans="1:8" ht="14.45" customHeight="1" x14ac:dyDescent="0.2">
      <c r="A17" s="175"/>
      <c r="B17" s="169"/>
      <c r="C17" s="173"/>
      <c r="D17" s="171"/>
      <c r="E17" s="171"/>
      <c r="F17" s="177"/>
    </row>
    <row r="18" spans="1:8" ht="12.6" customHeight="1" x14ac:dyDescent="0.2">
      <c r="A18" s="119">
        <v>1</v>
      </c>
      <c r="B18" s="71">
        <v>2</v>
      </c>
      <c r="C18" s="22">
        <v>3</v>
      </c>
      <c r="D18" s="91" t="s">
        <v>22</v>
      </c>
      <c r="E18" s="91" t="s">
        <v>23</v>
      </c>
      <c r="F18" s="120" t="s">
        <v>24</v>
      </c>
    </row>
    <row r="19" spans="1:8" ht="15" customHeight="1" x14ac:dyDescent="0.2">
      <c r="A19" s="121" t="s">
        <v>25</v>
      </c>
      <c r="B19" s="73" t="s">
        <v>26</v>
      </c>
      <c r="C19" s="74" t="s">
        <v>27</v>
      </c>
      <c r="D19" s="117">
        <v>750286764.80999994</v>
      </c>
      <c r="E19" s="94">
        <f>E21+E97</f>
        <v>33780268.920000002</v>
      </c>
      <c r="F19" s="122">
        <f>D19-E19</f>
        <v>716506495.88999999</v>
      </c>
      <c r="G19" s="15"/>
      <c r="H19" s="15"/>
    </row>
    <row r="20" spans="1:8" ht="12" customHeight="1" x14ac:dyDescent="0.2">
      <c r="A20" s="123" t="s">
        <v>28</v>
      </c>
      <c r="B20" s="92"/>
      <c r="C20" s="91"/>
      <c r="D20" s="72"/>
      <c r="E20" s="72"/>
      <c r="F20" s="124"/>
    </row>
    <row r="21" spans="1:8" s="89" customFormat="1" ht="15" customHeight="1" x14ac:dyDescent="0.2">
      <c r="A21" s="121" t="s">
        <v>29</v>
      </c>
      <c r="B21" s="73" t="s">
        <v>26</v>
      </c>
      <c r="C21" s="50" t="s">
        <v>30</v>
      </c>
      <c r="D21" s="94" t="s">
        <v>34</v>
      </c>
      <c r="E21" s="94">
        <f>E22+E33+E39+E50+E58+E62+E71+E74+E78+E82</f>
        <v>15225174.190000001</v>
      </c>
      <c r="F21" s="122" t="s">
        <v>34</v>
      </c>
    </row>
    <row r="22" spans="1:8" s="89" customFormat="1" ht="16.899999999999999" customHeight="1" x14ac:dyDescent="0.2">
      <c r="A22" s="121" t="s">
        <v>31</v>
      </c>
      <c r="B22" s="73" t="s">
        <v>26</v>
      </c>
      <c r="C22" s="50" t="s">
        <v>686</v>
      </c>
      <c r="D22" s="94" t="s">
        <v>34</v>
      </c>
      <c r="E22" s="94">
        <f>E23</f>
        <v>9401393.8400000017</v>
      </c>
      <c r="F22" s="122" t="s">
        <v>34</v>
      </c>
      <c r="G22" s="52"/>
    </row>
    <row r="23" spans="1:8" ht="14.25" customHeight="1" x14ac:dyDescent="0.2">
      <c r="A23" s="123" t="s">
        <v>32</v>
      </c>
      <c r="B23" s="92" t="s">
        <v>26</v>
      </c>
      <c r="C23" s="91" t="s">
        <v>687</v>
      </c>
      <c r="D23" s="93" t="s">
        <v>34</v>
      </c>
      <c r="E23" s="93">
        <f>E24+E27+E29+E31</f>
        <v>9401393.8400000017</v>
      </c>
      <c r="F23" s="122" t="s">
        <v>34</v>
      </c>
    </row>
    <row r="24" spans="1:8" ht="87" customHeight="1" x14ac:dyDescent="0.2">
      <c r="A24" s="125" t="s">
        <v>689</v>
      </c>
      <c r="B24" s="92" t="s">
        <v>26</v>
      </c>
      <c r="C24" s="91" t="s">
        <v>558</v>
      </c>
      <c r="D24" s="93" t="s">
        <v>34</v>
      </c>
      <c r="E24" s="93">
        <f>E25+E26</f>
        <v>9386032.5700000003</v>
      </c>
      <c r="F24" s="122" t="s">
        <v>34</v>
      </c>
    </row>
    <row r="25" spans="1:8" ht="112.5" customHeight="1" x14ac:dyDescent="0.2">
      <c r="A25" s="126" t="s">
        <v>635</v>
      </c>
      <c r="B25" s="92" t="s">
        <v>26</v>
      </c>
      <c r="C25" s="91" t="s">
        <v>33</v>
      </c>
      <c r="D25" s="94" t="s">
        <v>34</v>
      </c>
      <c r="E25" s="95">
        <v>9385602.2200000007</v>
      </c>
      <c r="F25" s="122" t="s">
        <v>34</v>
      </c>
    </row>
    <row r="26" spans="1:8" ht="115.5" customHeight="1" x14ac:dyDescent="0.2">
      <c r="A26" s="126" t="s">
        <v>636</v>
      </c>
      <c r="B26" s="92" t="s">
        <v>26</v>
      </c>
      <c r="C26" s="91" t="s">
        <v>35</v>
      </c>
      <c r="D26" s="93" t="s">
        <v>34</v>
      </c>
      <c r="E26" s="95">
        <v>430.35</v>
      </c>
      <c r="F26" s="122" t="s">
        <v>34</v>
      </c>
    </row>
    <row r="27" spans="1:8" ht="38.25" customHeight="1" x14ac:dyDescent="0.2">
      <c r="A27" s="127" t="s">
        <v>560</v>
      </c>
      <c r="B27" s="92" t="s">
        <v>26</v>
      </c>
      <c r="C27" s="91" t="s">
        <v>559</v>
      </c>
      <c r="D27" s="94" t="s">
        <v>34</v>
      </c>
      <c r="E27" s="95">
        <f>E28</f>
        <v>91.21</v>
      </c>
      <c r="F27" s="122" t="s">
        <v>34</v>
      </c>
    </row>
    <row r="28" spans="1:8" ht="93.75" customHeight="1" x14ac:dyDescent="0.2">
      <c r="A28" s="126" t="s">
        <v>637</v>
      </c>
      <c r="B28" s="92" t="s">
        <v>26</v>
      </c>
      <c r="C28" s="91" t="s">
        <v>36</v>
      </c>
      <c r="D28" s="94" t="s">
        <v>34</v>
      </c>
      <c r="E28" s="95">
        <v>91.21</v>
      </c>
      <c r="F28" s="122" t="s">
        <v>34</v>
      </c>
    </row>
    <row r="29" spans="1:8" ht="71.25" customHeight="1" x14ac:dyDescent="0.2">
      <c r="A29" s="125" t="s">
        <v>562</v>
      </c>
      <c r="B29" s="92" t="s">
        <v>26</v>
      </c>
      <c r="C29" s="90" t="s">
        <v>561</v>
      </c>
      <c r="D29" s="94" t="s">
        <v>34</v>
      </c>
      <c r="E29" s="95">
        <f>E30</f>
        <v>14593.41</v>
      </c>
      <c r="F29" s="122" t="s">
        <v>34</v>
      </c>
    </row>
    <row r="30" spans="1:8" ht="90" customHeight="1" x14ac:dyDescent="0.2">
      <c r="A30" s="126" t="s">
        <v>529</v>
      </c>
      <c r="B30" s="92" t="s">
        <v>26</v>
      </c>
      <c r="C30" s="19" t="s">
        <v>502</v>
      </c>
      <c r="D30" s="94" t="s">
        <v>34</v>
      </c>
      <c r="E30" s="95">
        <v>14593.41</v>
      </c>
      <c r="F30" s="122" t="s">
        <v>34</v>
      </c>
    </row>
    <row r="31" spans="1:8" ht="54.75" customHeight="1" x14ac:dyDescent="0.2">
      <c r="A31" s="126" t="s">
        <v>688</v>
      </c>
      <c r="B31" s="92" t="s">
        <v>26</v>
      </c>
      <c r="C31" s="90" t="s">
        <v>640</v>
      </c>
      <c r="D31" s="94" t="s">
        <v>34</v>
      </c>
      <c r="E31" s="95">
        <f>E32</f>
        <v>676.65</v>
      </c>
      <c r="F31" s="122" t="s">
        <v>34</v>
      </c>
    </row>
    <row r="32" spans="1:8" ht="82.5" customHeight="1" x14ac:dyDescent="0.2">
      <c r="A32" s="126" t="s">
        <v>639</v>
      </c>
      <c r="B32" s="92" t="s">
        <v>26</v>
      </c>
      <c r="C32" s="90" t="s">
        <v>638</v>
      </c>
      <c r="D32" s="94" t="s">
        <v>34</v>
      </c>
      <c r="E32" s="95">
        <v>676.65</v>
      </c>
      <c r="F32" s="122" t="s">
        <v>34</v>
      </c>
    </row>
    <row r="33" spans="1:6" s="89" customFormat="1" ht="39" customHeight="1" x14ac:dyDescent="0.2">
      <c r="A33" s="128" t="s">
        <v>37</v>
      </c>
      <c r="B33" s="73" t="s">
        <v>26</v>
      </c>
      <c r="C33" s="50" t="s">
        <v>477</v>
      </c>
      <c r="D33" s="94" t="s">
        <v>34</v>
      </c>
      <c r="E33" s="94">
        <f>E34</f>
        <v>627648.7699999999</v>
      </c>
      <c r="F33" s="122" t="s">
        <v>34</v>
      </c>
    </row>
    <row r="34" spans="1:6" s="89" customFormat="1" ht="25.9" customHeight="1" x14ac:dyDescent="0.2">
      <c r="A34" s="123" t="s">
        <v>38</v>
      </c>
      <c r="B34" s="92" t="s">
        <v>26</v>
      </c>
      <c r="C34" s="91" t="s">
        <v>490</v>
      </c>
      <c r="D34" s="94" t="s">
        <v>34</v>
      </c>
      <c r="E34" s="93">
        <f>E35+E36+E37+E38</f>
        <v>627648.7699999999</v>
      </c>
      <c r="F34" s="122" t="s">
        <v>34</v>
      </c>
    </row>
    <row r="35" spans="1:6" ht="96.75" customHeight="1" x14ac:dyDescent="0.2">
      <c r="A35" s="126" t="s">
        <v>604</v>
      </c>
      <c r="B35" s="92" t="s">
        <v>26</v>
      </c>
      <c r="C35" s="48" t="s">
        <v>603</v>
      </c>
      <c r="D35" s="93" t="s">
        <v>34</v>
      </c>
      <c r="E35" s="95">
        <v>299692.98</v>
      </c>
      <c r="F35" s="122" t="s">
        <v>34</v>
      </c>
    </row>
    <row r="36" spans="1:6" ht="107.25" customHeight="1" x14ac:dyDescent="0.2">
      <c r="A36" s="126" t="s">
        <v>606</v>
      </c>
      <c r="B36" s="92" t="s">
        <v>26</v>
      </c>
      <c r="C36" s="48" t="s">
        <v>605</v>
      </c>
      <c r="D36" s="94" t="s">
        <v>34</v>
      </c>
      <c r="E36" s="95">
        <v>1363.16</v>
      </c>
      <c r="F36" s="122" t="s">
        <v>34</v>
      </c>
    </row>
    <row r="37" spans="1:6" ht="99.75" customHeight="1" x14ac:dyDescent="0.2">
      <c r="A37" s="126" t="s">
        <v>608</v>
      </c>
      <c r="B37" s="92" t="s">
        <v>26</v>
      </c>
      <c r="C37" s="48" t="s">
        <v>607</v>
      </c>
      <c r="D37" s="94" t="s">
        <v>34</v>
      </c>
      <c r="E37" s="95">
        <v>357077.31</v>
      </c>
      <c r="F37" s="122" t="s">
        <v>34</v>
      </c>
    </row>
    <row r="38" spans="1:6" ht="93" customHeight="1" x14ac:dyDescent="0.2">
      <c r="A38" s="126" t="s">
        <v>610</v>
      </c>
      <c r="B38" s="92" t="s">
        <v>26</v>
      </c>
      <c r="C38" s="48" t="s">
        <v>609</v>
      </c>
      <c r="D38" s="93" t="s">
        <v>34</v>
      </c>
      <c r="E38" s="95">
        <v>-30484.68</v>
      </c>
      <c r="F38" s="122" t="s">
        <v>34</v>
      </c>
    </row>
    <row r="39" spans="1:6" s="89" customFormat="1" ht="22.5" customHeight="1" x14ac:dyDescent="0.2">
      <c r="A39" s="128" t="s">
        <v>39</v>
      </c>
      <c r="B39" s="73" t="s">
        <v>26</v>
      </c>
      <c r="C39" s="50" t="s">
        <v>476</v>
      </c>
      <c r="D39" s="94" t="s">
        <v>34</v>
      </c>
      <c r="E39" s="94">
        <f>E40+E44+E47</f>
        <v>594822.44999999995</v>
      </c>
      <c r="F39" s="122" t="s">
        <v>34</v>
      </c>
    </row>
    <row r="40" spans="1:6" s="89" customFormat="1" ht="25.5" customHeight="1" x14ac:dyDescent="0.2">
      <c r="A40" s="123" t="s">
        <v>564</v>
      </c>
      <c r="B40" s="92" t="s">
        <v>26</v>
      </c>
      <c r="C40" s="91" t="s">
        <v>563</v>
      </c>
      <c r="D40" s="93" t="s">
        <v>34</v>
      </c>
      <c r="E40" s="93">
        <f>E41</f>
        <v>170182.58000000002</v>
      </c>
      <c r="F40" s="129" t="s">
        <v>34</v>
      </c>
    </row>
    <row r="41" spans="1:6" s="89" customFormat="1" ht="26.45" customHeight="1" x14ac:dyDescent="0.2">
      <c r="A41" s="123" t="s">
        <v>40</v>
      </c>
      <c r="B41" s="92" t="s">
        <v>26</v>
      </c>
      <c r="C41" s="91" t="s">
        <v>489</v>
      </c>
      <c r="D41" s="94" t="s">
        <v>34</v>
      </c>
      <c r="E41" s="93">
        <f>E42+E43</f>
        <v>170182.58000000002</v>
      </c>
      <c r="F41" s="122" t="s">
        <v>34</v>
      </c>
    </row>
    <row r="42" spans="1:6" ht="59.25" customHeight="1" x14ac:dyDescent="0.2">
      <c r="A42" s="126" t="s">
        <v>479</v>
      </c>
      <c r="B42" s="92" t="s">
        <v>26</v>
      </c>
      <c r="C42" s="51" t="s">
        <v>478</v>
      </c>
      <c r="D42" s="93" t="s">
        <v>34</v>
      </c>
      <c r="E42" s="81">
        <v>169492.23</v>
      </c>
      <c r="F42" s="122" t="s">
        <v>34</v>
      </c>
    </row>
    <row r="43" spans="1:6" ht="54.75" customHeight="1" x14ac:dyDescent="0.2">
      <c r="A43" s="130" t="s">
        <v>530</v>
      </c>
      <c r="B43" s="92" t="s">
        <v>26</v>
      </c>
      <c r="C43" s="90" t="s">
        <v>524</v>
      </c>
      <c r="D43" s="93" t="s">
        <v>34</v>
      </c>
      <c r="E43" s="81">
        <v>690.35</v>
      </c>
      <c r="F43" s="122" t="s">
        <v>34</v>
      </c>
    </row>
    <row r="44" spans="1:6" ht="25.5" customHeight="1" x14ac:dyDescent="0.2">
      <c r="A44" s="125" t="s">
        <v>41</v>
      </c>
      <c r="B44" s="92" t="s">
        <v>26</v>
      </c>
      <c r="C44" s="48" t="s">
        <v>488</v>
      </c>
      <c r="D44" s="94" t="s">
        <v>34</v>
      </c>
      <c r="E44" s="95">
        <f>E45</f>
        <v>13228</v>
      </c>
      <c r="F44" s="122" t="s">
        <v>34</v>
      </c>
    </row>
    <row r="45" spans="1:6" ht="27" customHeight="1" x14ac:dyDescent="0.2">
      <c r="A45" s="125" t="s">
        <v>41</v>
      </c>
      <c r="B45" s="92" t="s">
        <v>26</v>
      </c>
      <c r="C45" s="48" t="s">
        <v>565</v>
      </c>
      <c r="D45" s="94" t="s">
        <v>34</v>
      </c>
      <c r="E45" s="95">
        <f>E46</f>
        <v>13228</v>
      </c>
      <c r="F45" s="122" t="s">
        <v>34</v>
      </c>
    </row>
    <row r="46" spans="1:6" ht="38.25" customHeight="1" x14ac:dyDescent="0.2">
      <c r="A46" s="123" t="s">
        <v>42</v>
      </c>
      <c r="B46" s="92" t="s">
        <v>26</v>
      </c>
      <c r="C46" s="48" t="s">
        <v>43</v>
      </c>
      <c r="D46" s="94" t="s">
        <v>34</v>
      </c>
      <c r="E46" s="95">
        <v>13228</v>
      </c>
      <c r="F46" s="122" t="s">
        <v>34</v>
      </c>
    </row>
    <row r="47" spans="1:6" ht="38.25" customHeight="1" x14ac:dyDescent="0.2">
      <c r="A47" s="126" t="s">
        <v>44</v>
      </c>
      <c r="B47" s="92" t="s">
        <v>26</v>
      </c>
      <c r="C47" s="48" t="s">
        <v>690</v>
      </c>
      <c r="D47" s="94" t="s">
        <v>34</v>
      </c>
      <c r="E47" s="95">
        <f>E48</f>
        <v>411411.87</v>
      </c>
      <c r="F47" s="122" t="s">
        <v>34</v>
      </c>
    </row>
    <row r="48" spans="1:6" ht="39" customHeight="1" x14ac:dyDescent="0.2">
      <c r="A48" s="126" t="s">
        <v>692</v>
      </c>
      <c r="B48" s="92" t="s">
        <v>26</v>
      </c>
      <c r="C48" s="90" t="s">
        <v>691</v>
      </c>
      <c r="D48" s="93" t="s">
        <v>34</v>
      </c>
      <c r="E48" s="95">
        <f>E49</f>
        <v>411411.87</v>
      </c>
      <c r="F48" s="122" t="s">
        <v>34</v>
      </c>
    </row>
    <row r="49" spans="1:6" ht="58.5" customHeight="1" x14ac:dyDescent="0.2">
      <c r="A49" s="126" t="s">
        <v>642</v>
      </c>
      <c r="B49" s="92" t="s">
        <v>26</v>
      </c>
      <c r="C49" s="90" t="s">
        <v>641</v>
      </c>
      <c r="D49" s="93" t="s">
        <v>34</v>
      </c>
      <c r="E49" s="95">
        <v>411411.87</v>
      </c>
      <c r="F49" s="122" t="s">
        <v>34</v>
      </c>
    </row>
    <row r="50" spans="1:6" s="89" customFormat="1" ht="17.45" customHeight="1" x14ac:dyDescent="0.2">
      <c r="A50" s="128" t="s">
        <v>45</v>
      </c>
      <c r="B50" s="73" t="s">
        <v>26</v>
      </c>
      <c r="C50" s="50" t="s">
        <v>475</v>
      </c>
      <c r="D50" s="94" t="s">
        <v>34</v>
      </c>
      <c r="E50" s="94">
        <f>E51+E53</f>
        <v>135748.07</v>
      </c>
      <c r="F50" s="122" t="s">
        <v>34</v>
      </c>
    </row>
    <row r="51" spans="1:6" s="89" customFormat="1" ht="18.600000000000001" customHeight="1" x14ac:dyDescent="0.2">
      <c r="A51" s="125" t="s">
        <v>46</v>
      </c>
      <c r="B51" s="92" t="s">
        <v>26</v>
      </c>
      <c r="C51" s="91" t="s">
        <v>487</v>
      </c>
      <c r="D51" s="94" t="s">
        <v>34</v>
      </c>
      <c r="E51" s="93">
        <f>E52</f>
        <v>151905.07</v>
      </c>
      <c r="F51" s="122" t="s">
        <v>34</v>
      </c>
    </row>
    <row r="52" spans="1:6" ht="68.25" customHeight="1" x14ac:dyDescent="0.2">
      <c r="A52" s="126" t="s">
        <v>644</v>
      </c>
      <c r="B52" s="92" t="s">
        <v>26</v>
      </c>
      <c r="C52" s="48" t="s">
        <v>643</v>
      </c>
      <c r="D52" s="93" t="s">
        <v>34</v>
      </c>
      <c r="E52" s="95">
        <v>151905.07</v>
      </c>
      <c r="F52" s="122" t="s">
        <v>34</v>
      </c>
    </row>
    <row r="53" spans="1:6" ht="20.25" customHeight="1" x14ac:dyDescent="0.2">
      <c r="A53" s="125" t="s">
        <v>537</v>
      </c>
      <c r="B53" s="92" t="s">
        <v>26</v>
      </c>
      <c r="C53" s="48" t="s">
        <v>501</v>
      </c>
      <c r="D53" s="94" t="s">
        <v>34</v>
      </c>
      <c r="E53" s="95">
        <f>E54+E56</f>
        <v>-16157</v>
      </c>
      <c r="F53" s="122" t="s">
        <v>34</v>
      </c>
    </row>
    <row r="54" spans="1:6" ht="19.5" customHeight="1" x14ac:dyDescent="0.2">
      <c r="A54" s="125" t="s">
        <v>47</v>
      </c>
      <c r="B54" s="92" t="s">
        <v>26</v>
      </c>
      <c r="C54" s="48" t="s">
        <v>500</v>
      </c>
      <c r="D54" s="94" t="s">
        <v>34</v>
      </c>
      <c r="E54" s="95">
        <f>E55</f>
        <v>-27489</v>
      </c>
      <c r="F54" s="122" t="s">
        <v>34</v>
      </c>
    </row>
    <row r="55" spans="1:6" ht="56.25" customHeight="1" x14ac:dyDescent="0.2">
      <c r="A55" s="126" t="s">
        <v>646</v>
      </c>
      <c r="B55" s="92" t="s">
        <v>26</v>
      </c>
      <c r="C55" s="48" t="s">
        <v>645</v>
      </c>
      <c r="D55" s="93" t="s">
        <v>34</v>
      </c>
      <c r="E55" s="95">
        <v>-27489</v>
      </c>
      <c r="F55" s="122" t="s">
        <v>34</v>
      </c>
    </row>
    <row r="56" spans="1:6" ht="27" customHeight="1" x14ac:dyDescent="0.2">
      <c r="A56" s="125" t="s">
        <v>48</v>
      </c>
      <c r="B56" s="92" t="s">
        <v>26</v>
      </c>
      <c r="C56" s="48" t="s">
        <v>486</v>
      </c>
      <c r="D56" s="93" t="s">
        <v>34</v>
      </c>
      <c r="E56" s="95">
        <f>E57</f>
        <v>11332</v>
      </c>
      <c r="F56" s="122" t="s">
        <v>34</v>
      </c>
    </row>
    <row r="57" spans="1:6" ht="59.25" customHeight="1" x14ac:dyDescent="0.2">
      <c r="A57" s="126" t="s">
        <v>648</v>
      </c>
      <c r="B57" s="92" t="s">
        <v>26</v>
      </c>
      <c r="C57" s="48" t="s">
        <v>647</v>
      </c>
      <c r="D57" s="94" t="s">
        <v>34</v>
      </c>
      <c r="E57" s="95">
        <v>11332</v>
      </c>
      <c r="F57" s="122" t="s">
        <v>34</v>
      </c>
    </row>
    <row r="58" spans="1:6" ht="29.25" customHeight="1" x14ac:dyDescent="0.2">
      <c r="A58" s="128" t="s">
        <v>49</v>
      </c>
      <c r="B58" s="73" t="s">
        <v>26</v>
      </c>
      <c r="C58" s="50" t="s">
        <v>50</v>
      </c>
      <c r="D58" s="93" t="s">
        <v>34</v>
      </c>
      <c r="E58" s="94">
        <f>E59</f>
        <v>236468.56</v>
      </c>
      <c r="F58" s="122" t="s">
        <v>34</v>
      </c>
    </row>
    <row r="59" spans="1:6" s="89" customFormat="1" ht="29.25" customHeight="1" x14ac:dyDescent="0.2">
      <c r="A59" s="125" t="s">
        <v>693</v>
      </c>
      <c r="B59" s="92" t="s">
        <v>26</v>
      </c>
      <c r="C59" s="91" t="s">
        <v>539</v>
      </c>
      <c r="D59" s="94" t="s">
        <v>34</v>
      </c>
      <c r="E59" s="93">
        <f>E60+E61</f>
        <v>236468.56</v>
      </c>
      <c r="F59" s="122" t="s">
        <v>34</v>
      </c>
    </row>
    <row r="60" spans="1:6" s="89" customFormat="1" ht="66.75" customHeight="1" x14ac:dyDescent="0.2">
      <c r="A60" s="126" t="s">
        <v>531</v>
      </c>
      <c r="B60" s="92" t="s">
        <v>26</v>
      </c>
      <c r="C60" s="48" t="s">
        <v>525</v>
      </c>
      <c r="D60" s="94" t="s">
        <v>34</v>
      </c>
      <c r="E60" s="95">
        <v>235354.95</v>
      </c>
      <c r="F60" s="122" t="s">
        <v>34</v>
      </c>
    </row>
    <row r="61" spans="1:6" ht="76.5" customHeight="1" x14ac:dyDescent="0.2">
      <c r="A61" s="126" t="s">
        <v>532</v>
      </c>
      <c r="B61" s="92" t="s">
        <v>26</v>
      </c>
      <c r="C61" s="48" t="s">
        <v>526</v>
      </c>
      <c r="D61" s="94" t="s">
        <v>34</v>
      </c>
      <c r="E61" s="95">
        <v>1113.6099999999999</v>
      </c>
      <c r="F61" s="122" t="s">
        <v>34</v>
      </c>
    </row>
    <row r="62" spans="1:6" ht="51.75" customHeight="1" x14ac:dyDescent="0.2">
      <c r="A62" s="128" t="s">
        <v>51</v>
      </c>
      <c r="B62" s="92" t="s">
        <v>26</v>
      </c>
      <c r="C62" s="50" t="s">
        <v>474</v>
      </c>
      <c r="D62" s="94" t="s">
        <v>34</v>
      </c>
      <c r="E62" s="94">
        <f>E63+E65+E67+E69</f>
        <v>1619786.35</v>
      </c>
      <c r="F62" s="122" t="s">
        <v>34</v>
      </c>
    </row>
    <row r="63" spans="1:6" s="89" customFormat="1" ht="62.25" customHeight="1" x14ac:dyDescent="0.2">
      <c r="A63" s="131" t="s">
        <v>52</v>
      </c>
      <c r="B63" s="73" t="s">
        <v>26</v>
      </c>
      <c r="C63" s="91" t="s">
        <v>538</v>
      </c>
      <c r="D63" s="93" t="s">
        <v>34</v>
      </c>
      <c r="E63" s="93">
        <f>E64</f>
        <v>22703.68</v>
      </c>
      <c r="F63" s="122" t="s">
        <v>34</v>
      </c>
    </row>
    <row r="64" spans="1:6" s="89" customFormat="1" ht="76.5" customHeight="1" x14ac:dyDescent="0.2">
      <c r="A64" s="126" t="s">
        <v>656</v>
      </c>
      <c r="B64" s="92" t="s">
        <v>26</v>
      </c>
      <c r="C64" s="48" t="s">
        <v>655</v>
      </c>
      <c r="D64" s="94" t="s">
        <v>34</v>
      </c>
      <c r="E64" s="95">
        <v>22703.68</v>
      </c>
      <c r="F64" s="122" t="s">
        <v>34</v>
      </c>
    </row>
    <row r="65" spans="1:6" ht="66" customHeight="1" x14ac:dyDescent="0.2">
      <c r="A65" s="131" t="s">
        <v>694</v>
      </c>
      <c r="B65" s="92" t="s">
        <v>26</v>
      </c>
      <c r="C65" s="48" t="s">
        <v>485</v>
      </c>
      <c r="D65" s="94" t="s">
        <v>34</v>
      </c>
      <c r="E65" s="95">
        <f>E66</f>
        <v>11914.66</v>
      </c>
      <c r="F65" s="122" t="s">
        <v>34</v>
      </c>
    </row>
    <row r="66" spans="1:6" ht="67.5" customHeight="1" x14ac:dyDescent="0.2">
      <c r="A66" s="126" t="s">
        <v>658</v>
      </c>
      <c r="B66" s="92" t="s">
        <v>26</v>
      </c>
      <c r="C66" s="48" t="s">
        <v>657</v>
      </c>
      <c r="D66" s="93" t="s">
        <v>34</v>
      </c>
      <c r="E66" s="95">
        <v>11914.66</v>
      </c>
      <c r="F66" s="122" t="s">
        <v>34</v>
      </c>
    </row>
    <row r="67" spans="1:6" ht="50.25" customHeight="1" x14ac:dyDescent="0.2">
      <c r="A67" s="131" t="s">
        <v>53</v>
      </c>
      <c r="B67" s="92" t="s">
        <v>26</v>
      </c>
      <c r="C67" s="48" t="s">
        <v>484</v>
      </c>
      <c r="D67" s="94" t="s">
        <v>34</v>
      </c>
      <c r="E67" s="95">
        <f>E68</f>
        <v>1555540.78</v>
      </c>
      <c r="F67" s="122" t="s">
        <v>34</v>
      </c>
    </row>
    <row r="68" spans="1:6" ht="38.450000000000003" customHeight="1" x14ac:dyDescent="0.2">
      <c r="A68" s="126" t="s">
        <v>660</v>
      </c>
      <c r="B68" s="92" t="s">
        <v>26</v>
      </c>
      <c r="C68" s="48" t="s">
        <v>659</v>
      </c>
      <c r="D68" s="94" t="s">
        <v>34</v>
      </c>
      <c r="E68" s="95">
        <v>1555540.78</v>
      </c>
      <c r="F68" s="122" t="s">
        <v>34</v>
      </c>
    </row>
    <row r="69" spans="1:6" ht="84.75" customHeight="1" x14ac:dyDescent="0.2">
      <c r="A69" s="131" t="s">
        <v>54</v>
      </c>
      <c r="B69" s="92" t="s">
        <v>26</v>
      </c>
      <c r="C69" s="48" t="s">
        <v>483</v>
      </c>
      <c r="D69" s="93" t="s">
        <v>34</v>
      </c>
      <c r="E69" s="95">
        <f>E70</f>
        <v>29627.23</v>
      </c>
      <c r="F69" s="122" t="s">
        <v>34</v>
      </c>
    </row>
    <row r="70" spans="1:6" ht="81" customHeight="1" x14ac:dyDescent="0.2">
      <c r="A70" s="126" t="s">
        <v>662</v>
      </c>
      <c r="B70" s="92" t="s">
        <v>26</v>
      </c>
      <c r="C70" s="48" t="s">
        <v>661</v>
      </c>
      <c r="D70" s="94" t="s">
        <v>34</v>
      </c>
      <c r="E70" s="95">
        <v>29627.23</v>
      </c>
      <c r="F70" s="122" t="s">
        <v>34</v>
      </c>
    </row>
    <row r="71" spans="1:6" ht="60" customHeight="1" x14ac:dyDescent="0.2">
      <c r="A71" s="128" t="s">
        <v>55</v>
      </c>
      <c r="B71" s="73" t="s">
        <v>26</v>
      </c>
      <c r="C71" s="50" t="s">
        <v>473</v>
      </c>
      <c r="D71" s="94" t="s">
        <v>34</v>
      </c>
      <c r="E71" s="94">
        <f>E72</f>
        <v>2092916.5</v>
      </c>
      <c r="F71" s="122" t="s">
        <v>34</v>
      </c>
    </row>
    <row r="72" spans="1:6" s="89" customFormat="1" ht="20.25" customHeight="1" x14ac:dyDescent="0.2">
      <c r="A72" s="125" t="s">
        <v>56</v>
      </c>
      <c r="B72" s="92" t="s">
        <v>26</v>
      </c>
      <c r="C72" s="91" t="s">
        <v>482</v>
      </c>
      <c r="D72" s="93" t="s">
        <v>34</v>
      </c>
      <c r="E72" s="93">
        <f>E73</f>
        <v>2092916.5</v>
      </c>
      <c r="F72" s="122" t="s">
        <v>34</v>
      </c>
    </row>
    <row r="73" spans="1:6" ht="66" customHeight="1" x14ac:dyDescent="0.2">
      <c r="A73" s="126" t="s">
        <v>545</v>
      </c>
      <c r="B73" s="92" t="s">
        <v>26</v>
      </c>
      <c r="C73" s="91" t="s">
        <v>557</v>
      </c>
      <c r="D73" s="94" t="s">
        <v>34</v>
      </c>
      <c r="E73" s="95">
        <v>2092916.5</v>
      </c>
      <c r="F73" s="122" t="s">
        <v>34</v>
      </c>
    </row>
    <row r="74" spans="1:6" ht="48" customHeight="1" x14ac:dyDescent="0.2">
      <c r="A74" s="128" t="s">
        <v>695</v>
      </c>
      <c r="B74" s="73" t="s">
        <v>26</v>
      </c>
      <c r="C74" s="50" t="s">
        <v>573</v>
      </c>
      <c r="D74" s="94" t="s">
        <v>34</v>
      </c>
      <c r="E74" s="94">
        <f>E75</f>
        <v>427787.92</v>
      </c>
      <c r="F74" s="122" t="s">
        <v>34</v>
      </c>
    </row>
    <row r="75" spans="1:6" s="89" customFormat="1" ht="26.45" customHeight="1" x14ac:dyDescent="0.2">
      <c r="A75" s="125" t="s">
        <v>566</v>
      </c>
      <c r="B75" s="92" t="s">
        <v>26</v>
      </c>
      <c r="C75" s="91" t="s">
        <v>567</v>
      </c>
      <c r="D75" s="93" t="s">
        <v>34</v>
      </c>
      <c r="E75" s="93">
        <f>E76</f>
        <v>427787.92</v>
      </c>
      <c r="F75" s="129" t="s">
        <v>34</v>
      </c>
    </row>
    <row r="76" spans="1:6" s="89" customFormat="1" ht="30.75" customHeight="1" x14ac:dyDescent="0.2">
      <c r="A76" s="132" t="s">
        <v>57</v>
      </c>
      <c r="B76" s="92" t="s">
        <v>26</v>
      </c>
      <c r="C76" s="91" t="s">
        <v>481</v>
      </c>
      <c r="D76" s="94" t="s">
        <v>34</v>
      </c>
      <c r="E76" s="93">
        <f>E77</f>
        <v>427787.92</v>
      </c>
      <c r="F76" s="129" t="s">
        <v>34</v>
      </c>
    </row>
    <row r="77" spans="1:6" s="89" customFormat="1" ht="27" customHeight="1" x14ac:dyDescent="0.2">
      <c r="A77" s="126" t="s">
        <v>664</v>
      </c>
      <c r="B77" s="92" t="s">
        <v>26</v>
      </c>
      <c r="C77" s="91" t="s">
        <v>663</v>
      </c>
      <c r="D77" s="93" t="s">
        <v>34</v>
      </c>
      <c r="E77" s="81">
        <v>427787.92</v>
      </c>
      <c r="F77" s="122" t="s">
        <v>34</v>
      </c>
    </row>
    <row r="78" spans="1:6" ht="33.75" customHeight="1" x14ac:dyDescent="0.2">
      <c r="A78" s="128" t="s">
        <v>480</v>
      </c>
      <c r="B78" s="92" t="s">
        <v>26</v>
      </c>
      <c r="C78" s="50" t="s">
        <v>472</v>
      </c>
      <c r="D78" s="94" t="s">
        <v>34</v>
      </c>
      <c r="E78" s="94">
        <f>E79</f>
        <v>25000</v>
      </c>
      <c r="F78" s="122" t="s">
        <v>34</v>
      </c>
    </row>
    <row r="79" spans="1:6" s="89" customFormat="1" ht="64.5" customHeight="1" x14ac:dyDescent="0.2">
      <c r="A79" s="125" t="s">
        <v>696</v>
      </c>
      <c r="B79" s="73" t="s">
        <v>26</v>
      </c>
      <c r="C79" s="91" t="s">
        <v>568</v>
      </c>
      <c r="D79" s="94" t="s">
        <v>34</v>
      </c>
      <c r="E79" s="93">
        <f>E80</f>
        <v>25000</v>
      </c>
      <c r="F79" s="122" t="s">
        <v>34</v>
      </c>
    </row>
    <row r="80" spans="1:6" s="89" customFormat="1" ht="79.5" customHeight="1" x14ac:dyDescent="0.2">
      <c r="A80" s="133" t="s">
        <v>697</v>
      </c>
      <c r="B80" s="92" t="s">
        <v>26</v>
      </c>
      <c r="C80" s="91" t="s">
        <v>667</v>
      </c>
      <c r="D80" s="94" t="s">
        <v>34</v>
      </c>
      <c r="E80" s="93">
        <f>E81</f>
        <v>25000</v>
      </c>
      <c r="F80" s="122" t="s">
        <v>34</v>
      </c>
    </row>
    <row r="81" spans="1:7" s="89" customFormat="1" ht="75" customHeight="1" x14ac:dyDescent="0.2">
      <c r="A81" s="134" t="s">
        <v>666</v>
      </c>
      <c r="B81" s="92" t="s">
        <v>26</v>
      </c>
      <c r="C81" s="48" t="s">
        <v>665</v>
      </c>
      <c r="D81" s="93" t="s">
        <v>34</v>
      </c>
      <c r="E81" s="95">
        <v>25000</v>
      </c>
      <c r="F81" s="122" t="s">
        <v>34</v>
      </c>
    </row>
    <row r="82" spans="1:7" ht="37.15" customHeight="1" x14ac:dyDescent="0.2">
      <c r="A82" s="128" t="s">
        <v>58</v>
      </c>
      <c r="B82" s="73" t="s">
        <v>26</v>
      </c>
      <c r="C82" s="50" t="s">
        <v>59</v>
      </c>
      <c r="D82" s="93" t="s">
        <v>34</v>
      </c>
      <c r="E82" s="94">
        <f>E83</f>
        <v>63601.729999999996</v>
      </c>
      <c r="F82" s="122" t="s">
        <v>34</v>
      </c>
    </row>
    <row r="83" spans="1:7" s="89" customFormat="1" ht="51.75" customHeight="1" x14ac:dyDescent="0.2">
      <c r="A83" s="135" t="s">
        <v>499</v>
      </c>
      <c r="B83" s="92" t="s">
        <v>26</v>
      </c>
      <c r="C83" s="91" t="s">
        <v>498</v>
      </c>
      <c r="D83" s="94" t="s">
        <v>34</v>
      </c>
      <c r="E83" s="93">
        <f>E84+E88+E90+E92+E94+E96</f>
        <v>63601.729999999996</v>
      </c>
      <c r="F83" s="122" t="s">
        <v>34</v>
      </c>
      <c r="G83" s="52"/>
    </row>
    <row r="84" spans="1:7" s="89" customFormat="1" ht="46.5" customHeight="1" x14ac:dyDescent="0.2">
      <c r="A84" s="125" t="s">
        <v>497</v>
      </c>
      <c r="B84" s="92" t="s">
        <v>26</v>
      </c>
      <c r="C84" s="91" t="s">
        <v>496</v>
      </c>
      <c r="D84" s="94" t="s">
        <v>34</v>
      </c>
      <c r="E84" s="93">
        <f>E85+E86+E87</f>
        <v>10550</v>
      </c>
      <c r="F84" s="122" t="s">
        <v>34</v>
      </c>
    </row>
    <row r="85" spans="1:7" s="89" customFormat="1" ht="105" customHeight="1" x14ac:dyDescent="0.2">
      <c r="A85" s="126" t="s">
        <v>651</v>
      </c>
      <c r="B85" s="92" t="s">
        <v>26</v>
      </c>
      <c r="C85" s="91" t="s">
        <v>527</v>
      </c>
      <c r="D85" s="94" t="s">
        <v>34</v>
      </c>
      <c r="E85" s="93">
        <v>550</v>
      </c>
      <c r="F85" s="122" t="s">
        <v>34</v>
      </c>
    </row>
    <row r="86" spans="1:7" s="89" customFormat="1" ht="85.5" customHeight="1" x14ac:dyDescent="0.2">
      <c r="A86" s="126" t="s">
        <v>653</v>
      </c>
      <c r="B86" s="92" t="s">
        <v>26</v>
      </c>
      <c r="C86" s="91" t="s">
        <v>652</v>
      </c>
      <c r="D86" s="94" t="s">
        <v>34</v>
      </c>
      <c r="E86" s="93">
        <v>5000</v>
      </c>
      <c r="F86" s="122" t="s">
        <v>34</v>
      </c>
    </row>
    <row r="87" spans="1:7" s="89" customFormat="1" ht="73.5" customHeight="1" x14ac:dyDescent="0.2">
      <c r="A87" s="126" t="s">
        <v>547</v>
      </c>
      <c r="B87" s="92" t="s">
        <v>26</v>
      </c>
      <c r="C87" s="91" t="s">
        <v>546</v>
      </c>
      <c r="D87" s="94" t="s">
        <v>34</v>
      </c>
      <c r="E87" s="93">
        <v>5000</v>
      </c>
      <c r="F87" s="122" t="s">
        <v>34</v>
      </c>
    </row>
    <row r="88" spans="1:7" s="89" customFormat="1" ht="72.75" customHeight="1" x14ac:dyDescent="0.2">
      <c r="A88" s="126" t="s">
        <v>698</v>
      </c>
      <c r="B88" s="92" t="s">
        <v>26</v>
      </c>
      <c r="C88" s="91" t="s">
        <v>495</v>
      </c>
      <c r="D88" s="94" t="s">
        <v>34</v>
      </c>
      <c r="E88" s="93">
        <f>E89</f>
        <v>17870.37</v>
      </c>
      <c r="F88" s="122" t="s">
        <v>34</v>
      </c>
    </row>
    <row r="89" spans="1:7" s="89" customFormat="1" ht="92.25" customHeight="1" x14ac:dyDescent="0.2">
      <c r="A89" s="126" t="s">
        <v>533</v>
      </c>
      <c r="B89" s="92" t="s">
        <v>26</v>
      </c>
      <c r="C89" s="91" t="s">
        <v>528</v>
      </c>
      <c r="D89" s="94" t="s">
        <v>34</v>
      </c>
      <c r="E89" s="93">
        <v>17870.37</v>
      </c>
      <c r="F89" s="122" t="s">
        <v>34</v>
      </c>
    </row>
    <row r="90" spans="1:7" ht="68.25" customHeight="1" x14ac:dyDescent="0.2">
      <c r="A90" s="126" t="s">
        <v>699</v>
      </c>
      <c r="B90" s="92" t="s">
        <v>26</v>
      </c>
      <c r="C90" s="48" t="s">
        <v>494</v>
      </c>
      <c r="D90" s="93" t="s">
        <v>34</v>
      </c>
      <c r="E90" s="93">
        <f>E91</f>
        <v>1500</v>
      </c>
      <c r="F90" s="122" t="s">
        <v>34</v>
      </c>
    </row>
    <row r="91" spans="1:7" ht="76.5" customHeight="1" x14ac:dyDescent="0.2">
      <c r="A91" s="126" t="s">
        <v>549</v>
      </c>
      <c r="B91" s="92" t="s">
        <v>26</v>
      </c>
      <c r="C91" s="48" t="s">
        <v>548</v>
      </c>
      <c r="D91" s="93" t="s">
        <v>34</v>
      </c>
      <c r="E91" s="93">
        <v>1500</v>
      </c>
      <c r="F91" s="122" t="s">
        <v>34</v>
      </c>
    </row>
    <row r="92" spans="1:7" ht="62.25" customHeight="1" x14ac:dyDescent="0.2">
      <c r="A92" s="126" t="s">
        <v>700</v>
      </c>
      <c r="B92" s="92" t="s">
        <v>26</v>
      </c>
      <c r="C92" s="48" t="s">
        <v>493</v>
      </c>
      <c r="D92" s="93" t="s">
        <v>34</v>
      </c>
      <c r="E92" s="93">
        <f>E93</f>
        <v>20000.009999999998</v>
      </c>
      <c r="F92" s="122" t="s">
        <v>34</v>
      </c>
    </row>
    <row r="93" spans="1:7" ht="87.75" customHeight="1" x14ac:dyDescent="0.2">
      <c r="A93" s="126" t="s">
        <v>650</v>
      </c>
      <c r="B93" s="92" t="s">
        <v>26</v>
      </c>
      <c r="C93" s="48" t="s">
        <v>649</v>
      </c>
      <c r="D93" s="93" t="s">
        <v>34</v>
      </c>
      <c r="E93" s="93">
        <v>20000.009999999998</v>
      </c>
      <c r="F93" s="122" t="s">
        <v>34</v>
      </c>
    </row>
    <row r="94" spans="1:7" ht="64.5" customHeight="1" x14ac:dyDescent="0.2">
      <c r="A94" s="126" t="s">
        <v>654</v>
      </c>
      <c r="B94" s="92" t="s">
        <v>26</v>
      </c>
      <c r="C94" s="48" t="s">
        <v>492</v>
      </c>
      <c r="D94" s="93" t="s">
        <v>34</v>
      </c>
      <c r="E94" s="93">
        <f>E95</f>
        <v>7663.17</v>
      </c>
      <c r="F94" s="122" t="s">
        <v>34</v>
      </c>
    </row>
    <row r="95" spans="1:7" ht="86.25" customHeight="1" x14ac:dyDescent="0.2">
      <c r="A95" s="126" t="s">
        <v>534</v>
      </c>
      <c r="B95" s="92" t="s">
        <v>26</v>
      </c>
      <c r="C95" s="48" t="s">
        <v>535</v>
      </c>
      <c r="D95" s="93" t="s">
        <v>34</v>
      </c>
      <c r="E95" s="81">
        <v>7663.17</v>
      </c>
      <c r="F95" s="122" t="s">
        <v>34</v>
      </c>
    </row>
    <row r="96" spans="1:7" ht="102" customHeight="1" x14ac:dyDescent="0.2">
      <c r="A96" s="126" t="s">
        <v>669</v>
      </c>
      <c r="B96" s="92" t="s">
        <v>26</v>
      </c>
      <c r="C96" s="91" t="s">
        <v>668</v>
      </c>
      <c r="D96" s="94" t="s">
        <v>34</v>
      </c>
      <c r="E96" s="93">
        <v>6018.18</v>
      </c>
      <c r="F96" s="122" t="s">
        <v>34</v>
      </c>
    </row>
    <row r="97" spans="1:12" s="89" customFormat="1" ht="18" customHeight="1" x14ac:dyDescent="0.2">
      <c r="A97" s="128" t="s">
        <v>60</v>
      </c>
      <c r="B97" s="73" t="s">
        <v>26</v>
      </c>
      <c r="C97" s="50" t="s">
        <v>61</v>
      </c>
      <c r="D97" s="94">
        <v>427692268.08999997</v>
      </c>
      <c r="E97" s="94">
        <f>E98</f>
        <v>18555094.73</v>
      </c>
      <c r="F97" s="122">
        <f>D97-E97</f>
        <v>409137173.35999995</v>
      </c>
    </row>
    <row r="98" spans="1:12" s="89" customFormat="1" ht="36" customHeight="1" x14ac:dyDescent="0.2">
      <c r="A98" s="128" t="s">
        <v>62</v>
      </c>
      <c r="B98" s="73" t="s">
        <v>26</v>
      </c>
      <c r="C98" s="50" t="s">
        <v>63</v>
      </c>
      <c r="D98" s="94">
        <v>427692268.08999997</v>
      </c>
      <c r="E98" s="94">
        <f>E99+E106+E112</f>
        <v>18555094.73</v>
      </c>
      <c r="F98" s="122">
        <f>D98-E98</f>
        <v>409137173.35999995</v>
      </c>
    </row>
    <row r="99" spans="1:12" s="89" customFormat="1" ht="30" customHeight="1" x14ac:dyDescent="0.2">
      <c r="A99" s="128" t="s">
        <v>64</v>
      </c>
      <c r="B99" s="73" t="s">
        <v>26</v>
      </c>
      <c r="C99" s="50" t="s">
        <v>536</v>
      </c>
      <c r="D99" s="94" t="s">
        <v>34</v>
      </c>
      <c r="E99" s="94">
        <f>E100+E102+E104</f>
        <v>6172654.0999999996</v>
      </c>
      <c r="F99" s="122" t="s">
        <v>34</v>
      </c>
      <c r="G99" s="88"/>
      <c r="H99" s="88"/>
      <c r="I99" s="88"/>
      <c r="J99" s="88"/>
      <c r="K99" s="88"/>
      <c r="L99" s="88"/>
    </row>
    <row r="100" spans="1:12" ht="15" customHeight="1" x14ac:dyDescent="0.2">
      <c r="A100" s="125" t="s">
        <v>65</v>
      </c>
      <c r="B100" s="92" t="s">
        <v>26</v>
      </c>
      <c r="C100" s="91" t="s">
        <v>569</v>
      </c>
      <c r="D100" s="93" t="s">
        <v>34</v>
      </c>
      <c r="E100" s="93">
        <f>E101</f>
        <v>4275</v>
      </c>
      <c r="F100" s="129" t="s">
        <v>34</v>
      </c>
    </row>
    <row r="101" spans="1:12" ht="42.75" customHeight="1" x14ac:dyDescent="0.2">
      <c r="A101" s="126" t="s">
        <v>677</v>
      </c>
      <c r="B101" s="92" t="s">
        <v>26</v>
      </c>
      <c r="C101" s="91" t="s">
        <v>676</v>
      </c>
      <c r="D101" s="93" t="s">
        <v>34</v>
      </c>
      <c r="E101" s="81">
        <v>4275</v>
      </c>
      <c r="F101" s="129" t="s">
        <v>34</v>
      </c>
    </row>
    <row r="102" spans="1:12" ht="25.5" customHeight="1" x14ac:dyDescent="0.2">
      <c r="A102" s="125" t="s">
        <v>66</v>
      </c>
      <c r="B102" s="92" t="s">
        <v>26</v>
      </c>
      <c r="C102" s="91" t="s">
        <v>570</v>
      </c>
      <c r="D102" s="93" t="s">
        <v>34</v>
      </c>
      <c r="E102" s="93">
        <f>E103</f>
        <v>4421275</v>
      </c>
      <c r="F102" s="129" t="s">
        <v>34</v>
      </c>
    </row>
    <row r="103" spans="1:12" ht="36" customHeight="1" x14ac:dyDescent="0.2">
      <c r="A103" s="126" t="s">
        <v>679</v>
      </c>
      <c r="B103" s="92" t="s">
        <v>26</v>
      </c>
      <c r="C103" s="91" t="s">
        <v>678</v>
      </c>
      <c r="D103" s="93" t="s">
        <v>34</v>
      </c>
      <c r="E103" s="81">
        <v>4421275</v>
      </c>
      <c r="F103" s="129" t="s">
        <v>34</v>
      </c>
    </row>
    <row r="104" spans="1:12" ht="24.75" customHeight="1" x14ac:dyDescent="0.2">
      <c r="A104" s="125" t="s">
        <v>572</v>
      </c>
      <c r="B104" s="92" t="s">
        <v>26</v>
      </c>
      <c r="C104" s="91" t="s">
        <v>571</v>
      </c>
      <c r="D104" s="93" t="s">
        <v>34</v>
      </c>
      <c r="E104" s="81">
        <f>E105</f>
        <v>1747104.1</v>
      </c>
      <c r="F104" s="129" t="s">
        <v>34</v>
      </c>
    </row>
    <row r="105" spans="1:12" ht="26.25" customHeight="1" x14ac:dyDescent="0.2">
      <c r="A105" s="126" t="s">
        <v>681</v>
      </c>
      <c r="B105" s="92" t="s">
        <v>26</v>
      </c>
      <c r="C105" s="91" t="s">
        <v>680</v>
      </c>
      <c r="D105" s="93" t="s">
        <v>34</v>
      </c>
      <c r="E105" s="81">
        <v>1747104.1</v>
      </c>
      <c r="F105" s="129" t="s">
        <v>34</v>
      </c>
    </row>
    <row r="106" spans="1:12" ht="27" customHeight="1" x14ac:dyDescent="0.2">
      <c r="A106" s="136" t="s">
        <v>701</v>
      </c>
      <c r="B106" s="73" t="s">
        <v>26</v>
      </c>
      <c r="C106" s="50" t="s">
        <v>67</v>
      </c>
      <c r="D106" s="94" t="s">
        <v>34</v>
      </c>
      <c r="E106" s="94">
        <f>E107+E110</f>
        <v>12387002.82</v>
      </c>
      <c r="F106" s="129" t="s">
        <v>34</v>
      </c>
    </row>
    <row r="107" spans="1:12" ht="25.9" customHeight="1" x14ac:dyDescent="0.2">
      <c r="A107" s="123" t="s">
        <v>542</v>
      </c>
      <c r="B107" s="92" t="s">
        <v>26</v>
      </c>
      <c r="C107" s="90" t="s">
        <v>541</v>
      </c>
      <c r="D107" s="94" t="s">
        <v>34</v>
      </c>
      <c r="E107" s="93">
        <f>E108+E109</f>
        <v>87002.82</v>
      </c>
      <c r="F107" s="122" t="s">
        <v>34</v>
      </c>
    </row>
    <row r="108" spans="1:12" ht="39" customHeight="1" x14ac:dyDescent="0.2">
      <c r="A108" s="126" t="s">
        <v>671</v>
      </c>
      <c r="B108" s="92" t="s">
        <v>26</v>
      </c>
      <c r="C108" s="90" t="s">
        <v>670</v>
      </c>
      <c r="D108" s="94" t="s">
        <v>34</v>
      </c>
      <c r="E108" s="81">
        <v>55750.82</v>
      </c>
      <c r="F108" s="129" t="s">
        <v>34</v>
      </c>
    </row>
    <row r="109" spans="1:12" ht="39" customHeight="1" x14ac:dyDescent="0.2">
      <c r="A109" s="126" t="s">
        <v>671</v>
      </c>
      <c r="B109" s="92" t="s">
        <v>26</v>
      </c>
      <c r="C109" s="90" t="s">
        <v>675</v>
      </c>
      <c r="D109" s="93" t="s">
        <v>34</v>
      </c>
      <c r="E109" s="81">
        <v>31252</v>
      </c>
      <c r="F109" s="129" t="s">
        <v>34</v>
      </c>
    </row>
    <row r="110" spans="1:12" ht="24.75" customHeight="1" x14ac:dyDescent="0.2">
      <c r="A110" s="137" t="s">
        <v>674</v>
      </c>
      <c r="B110" s="92" t="s">
        <v>26</v>
      </c>
      <c r="C110" s="90" t="s">
        <v>523</v>
      </c>
      <c r="D110" s="93" t="s">
        <v>34</v>
      </c>
      <c r="E110" s="93">
        <f>E111</f>
        <v>12300000</v>
      </c>
      <c r="F110" s="129" t="s">
        <v>34</v>
      </c>
    </row>
    <row r="111" spans="1:12" ht="24.75" customHeight="1" x14ac:dyDescent="0.2">
      <c r="A111" s="126" t="s">
        <v>673</v>
      </c>
      <c r="B111" s="92" t="s">
        <v>26</v>
      </c>
      <c r="C111" s="91" t="s">
        <v>672</v>
      </c>
      <c r="D111" s="93" t="s">
        <v>34</v>
      </c>
      <c r="E111" s="81">
        <v>12300000</v>
      </c>
      <c r="F111" s="129" t="s">
        <v>34</v>
      </c>
    </row>
    <row r="112" spans="1:12" ht="73.5" customHeight="1" x14ac:dyDescent="0.2">
      <c r="A112" s="138" t="s">
        <v>683</v>
      </c>
      <c r="B112" s="73" t="s">
        <v>26</v>
      </c>
      <c r="C112" s="104" t="s">
        <v>682</v>
      </c>
      <c r="D112" s="94" t="s">
        <v>34</v>
      </c>
      <c r="E112" s="94">
        <f>E113</f>
        <v>-4562.1899999999996</v>
      </c>
      <c r="F112" s="129" t="s">
        <v>34</v>
      </c>
    </row>
    <row r="113" spans="1:6" ht="54.75" customHeight="1" x14ac:dyDescent="0.2">
      <c r="A113" s="126" t="s">
        <v>684</v>
      </c>
      <c r="B113" s="92" t="s">
        <v>26</v>
      </c>
      <c r="C113" s="90" t="s">
        <v>611</v>
      </c>
      <c r="D113" s="93" t="s">
        <v>34</v>
      </c>
      <c r="E113" s="93">
        <f>E114</f>
        <v>-4562.1899999999996</v>
      </c>
      <c r="F113" s="122" t="s">
        <v>34</v>
      </c>
    </row>
    <row r="114" spans="1:6" ht="52.5" customHeight="1" thickBot="1" x14ac:dyDescent="0.25">
      <c r="A114" s="139" t="s">
        <v>684</v>
      </c>
      <c r="B114" s="140" t="s">
        <v>26</v>
      </c>
      <c r="C114" s="141" t="s">
        <v>685</v>
      </c>
      <c r="D114" s="142" t="s">
        <v>34</v>
      </c>
      <c r="E114" s="142">
        <v>-4562.1899999999996</v>
      </c>
      <c r="F114" s="143" t="s">
        <v>34</v>
      </c>
    </row>
  </sheetData>
  <mergeCells count="11">
    <mergeCell ref="B11:B17"/>
    <mergeCell ref="D11:D17"/>
    <mergeCell ref="C11:C17"/>
    <mergeCell ref="A11:A17"/>
    <mergeCell ref="F11:F17"/>
    <mergeCell ref="E11:E17"/>
    <mergeCell ref="A10:D10"/>
    <mergeCell ref="A4:D4"/>
    <mergeCell ref="A2:D2"/>
    <mergeCell ref="B6:D6"/>
    <mergeCell ref="B7:D7"/>
  </mergeCells>
  <conditionalFormatting sqref="F21 F23:F24 F35 F37 F39:F40 F42 F46:F47 F51 F55 F57 F59 F61:F62 F64 F66 F68 F77 F79:F80 F84:F85 F29:F30 F33 F72:F74 F82 F97">
    <cfRule type="cellIs" priority="21" stopIfTrue="1" operator="equal">
      <formula>0</formula>
    </cfRule>
  </conditionalFormatting>
  <conditionalFormatting sqref="F43">
    <cfRule type="cellIs" priority="20" stopIfTrue="1" operator="equal">
      <formula>0</formula>
    </cfRule>
  </conditionalFormatting>
  <conditionalFormatting sqref="F86:F89">
    <cfRule type="cellIs" priority="11" stopIfTrue="1" operator="equal">
      <formula>0</formula>
    </cfRule>
  </conditionalFormatting>
  <conditionalFormatting sqref="F31">
    <cfRule type="cellIs" priority="1" stopIfTrue="1" operator="equal">
      <formula>0</formula>
    </cfRule>
  </conditionalFormatting>
  <conditionalFormatting sqref="F32">
    <cfRule type="cellIs" priority="2" stopIfTrue="1" operator="equal">
      <formula>0</formula>
    </cfRule>
  </conditionalFormatting>
  <hyperlinks>
    <hyperlink ref="A76" r:id="rId1" display="https://kodifikant.ru/codes/kbk2014/11302990000000130"/>
  </hyperlinks>
  <pageMargins left="0.98425196850393704" right="0.98425196850393704" top="0.94488188976377963" bottom="0.94488188976377963" header="0.31496062992125984" footer="0.31496062992125984"/>
  <pageSetup paperSize="9" scale="59" fitToHeight="0" pageOrder="overThenDown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2"/>
  <sheetViews>
    <sheetView showGridLines="0" topLeftCell="A103" zoomScale="140" zoomScaleNormal="140" zoomScaleSheetLayoutView="150" workbookViewId="0">
      <selection activeCell="J106" sqref="J106"/>
    </sheetView>
  </sheetViews>
  <sheetFormatPr defaultColWidth="9.140625" defaultRowHeight="12.75" customHeight="1" x14ac:dyDescent="0.2"/>
  <cols>
    <col min="1" max="1" width="31.7109375" style="66" customWidth="1"/>
    <col min="2" max="2" width="4.28515625" style="67" customWidth="1"/>
    <col min="3" max="3" width="21.28515625" style="67" customWidth="1"/>
    <col min="4" max="4" width="18.140625" style="69" customWidth="1"/>
    <col min="5" max="5" width="15.42578125" style="69" customWidth="1"/>
    <col min="6" max="6" width="16.28515625" style="69" customWidth="1"/>
    <col min="7" max="7" width="14.42578125" style="55" customWidth="1"/>
    <col min="8" max="16384" width="9.140625" style="55"/>
  </cols>
  <sheetData>
    <row r="2" spans="1:7" ht="15" customHeight="1" x14ac:dyDescent="0.25">
      <c r="A2" s="180" t="s">
        <v>68</v>
      </c>
      <c r="B2" s="180"/>
      <c r="C2" s="180"/>
      <c r="D2" s="180"/>
      <c r="E2" s="53"/>
      <c r="F2" s="54" t="s">
        <v>69</v>
      </c>
    </row>
    <row r="3" spans="1:7" ht="13.5" customHeight="1" thickBot="1" x14ac:dyDescent="0.25">
      <c r="A3" s="56"/>
      <c r="B3" s="57"/>
      <c r="C3" s="58"/>
      <c r="D3" s="54"/>
      <c r="E3" s="54"/>
      <c r="F3" s="54"/>
    </row>
    <row r="4" spans="1:7" ht="10.15" customHeight="1" x14ac:dyDescent="0.2">
      <c r="A4" s="181" t="s">
        <v>16</v>
      </c>
      <c r="B4" s="183" t="s">
        <v>17</v>
      </c>
      <c r="C4" s="183" t="s">
        <v>70</v>
      </c>
      <c r="D4" s="185" t="s">
        <v>19</v>
      </c>
      <c r="E4" s="187" t="s">
        <v>20</v>
      </c>
      <c r="F4" s="178" t="s">
        <v>21</v>
      </c>
    </row>
    <row r="5" spans="1:7" ht="5.45" customHeight="1" x14ac:dyDescent="0.2">
      <c r="A5" s="182"/>
      <c r="B5" s="184"/>
      <c r="C5" s="184"/>
      <c r="D5" s="186"/>
      <c r="E5" s="188"/>
      <c r="F5" s="179"/>
    </row>
    <row r="6" spans="1:7" ht="9.6" customHeight="1" x14ac:dyDescent="0.2">
      <c r="A6" s="182"/>
      <c r="B6" s="184"/>
      <c r="C6" s="184"/>
      <c r="D6" s="186"/>
      <c r="E6" s="188"/>
      <c r="F6" s="179"/>
    </row>
    <row r="7" spans="1:7" ht="6" customHeight="1" x14ac:dyDescent="0.2">
      <c r="A7" s="182"/>
      <c r="B7" s="184"/>
      <c r="C7" s="184"/>
      <c r="D7" s="186"/>
      <c r="E7" s="188"/>
      <c r="F7" s="179"/>
    </row>
    <row r="8" spans="1:7" ht="6.6" customHeight="1" x14ac:dyDescent="0.2">
      <c r="A8" s="182"/>
      <c r="B8" s="184"/>
      <c r="C8" s="184"/>
      <c r="D8" s="186"/>
      <c r="E8" s="188"/>
      <c r="F8" s="179"/>
    </row>
    <row r="9" spans="1:7" ht="10.9" customHeight="1" x14ac:dyDescent="0.2">
      <c r="A9" s="182"/>
      <c r="B9" s="184"/>
      <c r="C9" s="184"/>
      <c r="D9" s="186"/>
      <c r="E9" s="188"/>
      <c r="F9" s="179"/>
    </row>
    <row r="10" spans="1:7" ht="13.5" customHeight="1" x14ac:dyDescent="0.2">
      <c r="A10" s="148">
        <v>1</v>
      </c>
      <c r="B10" s="59">
        <v>2</v>
      </c>
      <c r="C10" s="59">
        <v>3</v>
      </c>
      <c r="D10" s="116" t="s">
        <v>22</v>
      </c>
      <c r="E10" s="116" t="s">
        <v>491</v>
      </c>
      <c r="F10" s="149" t="s">
        <v>24</v>
      </c>
    </row>
    <row r="11" spans="1:7" x14ac:dyDescent="0.2">
      <c r="A11" s="160" t="s">
        <v>71</v>
      </c>
      <c r="B11" s="60" t="s">
        <v>72</v>
      </c>
      <c r="C11" s="61" t="s">
        <v>73</v>
      </c>
      <c r="D11" s="85">
        <f>D13+D102+D129+D181+D215+D276+D303+D361+D343</f>
        <v>751311764.80999994</v>
      </c>
      <c r="E11" s="85">
        <f>E13+E102+E129+E181+E215+E276+E303+E361+E343</f>
        <v>16591943.379999999</v>
      </c>
      <c r="F11" s="150">
        <f>D11-E11</f>
        <v>734719821.42999995</v>
      </c>
    </row>
    <row r="12" spans="1:7" x14ac:dyDescent="0.2">
      <c r="A12" s="161" t="s">
        <v>28</v>
      </c>
      <c r="B12" s="59"/>
      <c r="C12" s="59"/>
      <c r="D12" s="59"/>
      <c r="E12" s="59"/>
      <c r="F12" s="151"/>
    </row>
    <row r="13" spans="1:7" ht="15.6" customHeight="1" x14ac:dyDescent="0.2">
      <c r="A13" s="160" t="s">
        <v>74</v>
      </c>
      <c r="B13" s="60" t="s">
        <v>72</v>
      </c>
      <c r="C13" s="61" t="s">
        <v>75</v>
      </c>
      <c r="D13" s="85">
        <f>D14+D23+D30+D28</f>
        <v>128476947.33</v>
      </c>
      <c r="E13" s="85">
        <f t="shared" ref="E13" si="0">E14+E23+E30+E28</f>
        <v>2247718.9499999997</v>
      </c>
      <c r="F13" s="150">
        <f>D13-E13</f>
        <v>126229228.38</v>
      </c>
    </row>
    <row r="14" spans="1:7" ht="69.75" customHeight="1" x14ac:dyDescent="0.2">
      <c r="A14" s="154" t="s">
        <v>76</v>
      </c>
      <c r="B14" s="115" t="s">
        <v>72</v>
      </c>
      <c r="C14" s="116" t="s">
        <v>77</v>
      </c>
      <c r="D14" s="62">
        <f>D15+FIO</f>
        <v>112992187.03</v>
      </c>
      <c r="E14" s="62">
        <f>E15+E19</f>
        <v>2028091.5599999998</v>
      </c>
      <c r="F14" s="152">
        <f t="shared" ref="F14:F79" si="1">D14-E14</f>
        <v>110964095.47</v>
      </c>
      <c r="G14" s="63"/>
    </row>
    <row r="15" spans="1:7" ht="24.6" customHeight="1" x14ac:dyDescent="0.2">
      <c r="A15" s="154" t="s">
        <v>78</v>
      </c>
      <c r="B15" s="115" t="s">
        <v>72</v>
      </c>
      <c r="C15" s="116" t="s">
        <v>79</v>
      </c>
      <c r="D15" s="62">
        <f>D16+D17+D18</f>
        <v>18154952.32</v>
      </c>
      <c r="E15" s="62">
        <f t="shared" ref="E15" si="2">E16+E17+E18</f>
        <v>437817.92</v>
      </c>
      <c r="F15" s="152">
        <f t="shared" si="1"/>
        <v>17717134.399999999</v>
      </c>
    </row>
    <row r="16" spans="1:7" ht="21" customHeight="1" x14ac:dyDescent="0.2">
      <c r="A16" s="154" t="s">
        <v>80</v>
      </c>
      <c r="B16" s="115" t="s">
        <v>72</v>
      </c>
      <c r="C16" s="116" t="s">
        <v>81</v>
      </c>
      <c r="D16" s="62">
        <f>D90</f>
        <v>14256952.59</v>
      </c>
      <c r="E16" s="62">
        <f>E90</f>
        <v>387869.92</v>
      </c>
      <c r="F16" s="152">
        <f t="shared" si="1"/>
        <v>13869082.67</v>
      </c>
    </row>
    <row r="17" spans="1:6" ht="24" customHeight="1" x14ac:dyDescent="0.2">
      <c r="A17" s="154" t="s">
        <v>82</v>
      </c>
      <c r="B17" s="115" t="s">
        <v>72</v>
      </c>
      <c r="C17" s="116" t="s">
        <v>83</v>
      </c>
      <c r="D17" s="62">
        <f>D91</f>
        <v>310000</v>
      </c>
      <c r="E17" s="62">
        <f t="shared" ref="E17" si="3">E91</f>
        <v>49948</v>
      </c>
      <c r="F17" s="152">
        <f t="shared" si="1"/>
        <v>260052</v>
      </c>
    </row>
    <row r="18" spans="1:6" ht="47.25" customHeight="1" x14ac:dyDescent="0.2">
      <c r="A18" s="154" t="s">
        <v>84</v>
      </c>
      <c r="B18" s="115" t="s">
        <v>72</v>
      </c>
      <c r="C18" s="116" t="s">
        <v>85</v>
      </c>
      <c r="D18" s="62">
        <f>D92</f>
        <v>3587999.73</v>
      </c>
      <c r="E18" s="62">
        <f>E92</f>
        <v>0</v>
      </c>
      <c r="F18" s="152">
        <f t="shared" si="1"/>
        <v>3587999.73</v>
      </c>
    </row>
    <row r="19" spans="1:6" ht="28.5" customHeight="1" x14ac:dyDescent="0.2">
      <c r="A19" s="154" t="s">
        <v>86</v>
      </c>
      <c r="B19" s="115" t="s">
        <v>72</v>
      </c>
      <c r="C19" s="116" t="s">
        <v>87</v>
      </c>
      <c r="D19" s="62">
        <f>D20+D21+D22</f>
        <v>94837234.710000008</v>
      </c>
      <c r="E19" s="62">
        <f>E20+E21+E22</f>
        <v>1590273.64</v>
      </c>
      <c r="F19" s="152">
        <f t="shared" si="1"/>
        <v>93246961.070000008</v>
      </c>
    </row>
    <row r="20" spans="1:6" ht="27.75" customHeight="1" x14ac:dyDescent="0.2">
      <c r="A20" s="154" t="s">
        <v>88</v>
      </c>
      <c r="B20" s="115" t="s">
        <v>72</v>
      </c>
      <c r="C20" s="116" t="s">
        <v>89</v>
      </c>
      <c r="D20" s="62">
        <f>D41+D54+D72</f>
        <v>74412645.299999997</v>
      </c>
      <c r="E20" s="62">
        <f>E41+E54+E72</f>
        <v>1590273.64</v>
      </c>
      <c r="F20" s="152">
        <f t="shared" si="1"/>
        <v>72822371.659999996</v>
      </c>
    </row>
    <row r="21" spans="1:6" ht="39.75" customHeight="1" x14ac:dyDescent="0.2">
      <c r="A21" s="154" t="s">
        <v>90</v>
      </c>
      <c r="B21" s="115" t="s">
        <v>72</v>
      </c>
      <c r="C21" s="116" t="s">
        <v>91</v>
      </c>
      <c r="D21" s="62">
        <f>D42+D47+D55+D73</f>
        <v>1338149.2</v>
      </c>
      <c r="E21" s="62">
        <f>E42+E47+E55+E73</f>
        <v>0</v>
      </c>
      <c r="F21" s="152">
        <f t="shared" si="1"/>
        <v>1338149.2</v>
      </c>
    </row>
    <row r="22" spans="1:6" ht="48" customHeight="1" x14ac:dyDescent="0.2">
      <c r="A22" s="154" t="s">
        <v>92</v>
      </c>
      <c r="B22" s="115" t="s">
        <v>72</v>
      </c>
      <c r="C22" s="116" t="s">
        <v>93</v>
      </c>
      <c r="D22" s="62">
        <f>D43+D56+D74</f>
        <v>19086440.210000001</v>
      </c>
      <c r="E22" s="62">
        <f>E43+E56+E74</f>
        <v>0</v>
      </c>
      <c r="F22" s="152">
        <f t="shared" si="1"/>
        <v>19086440.210000001</v>
      </c>
    </row>
    <row r="23" spans="1:6" ht="26.45" customHeight="1" x14ac:dyDescent="0.2">
      <c r="A23" s="154" t="s">
        <v>94</v>
      </c>
      <c r="B23" s="115" t="s">
        <v>72</v>
      </c>
      <c r="C23" s="116" t="s">
        <v>95</v>
      </c>
      <c r="D23" s="62">
        <f>D24</f>
        <v>12903179.300000001</v>
      </c>
      <c r="E23" s="62">
        <f>E24</f>
        <v>93164.609999999986</v>
      </c>
      <c r="F23" s="152">
        <f t="shared" si="1"/>
        <v>12810014.690000001</v>
      </c>
    </row>
    <row r="24" spans="1:6" ht="39.75" customHeight="1" x14ac:dyDescent="0.2">
      <c r="A24" s="154" t="s">
        <v>96</v>
      </c>
      <c r="B24" s="115" t="s">
        <v>72</v>
      </c>
      <c r="C24" s="116" t="s">
        <v>97</v>
      </c>
      <c r="D24" s="62">
        <f>D25+D26+D27</f>
        <v>12903179.300000001</v>
      </c>
      <c r="E24" s="62">
        <f>E25+E26+E27</f>
        <v>93164.609999999986</v>
      </c>
      <c r="F24" s="152">
        <f t="shared" si="1"/>
        <v>12810014.690000001</v>
      </c>
    </row>
    <row r="25" spans="1:6" ht="35.25" customHeight="1" x14ac:dyDescent="0.2">
      <c r="A25" s="154" t="s">
        <v>98</v>
      </c>
      <c r="B25" s="115" t="s">
        <v>72</v>
      </c>
      <c r="C25" s="116" t="s">
        <v>99</v>
      </c>
      <c r="D25" s="62">
        <f>D59+D77+D95</f>
        <v>4101761</v>
      </c>
      <c r="E25" s="62">
        <f>E59+E77+E95</f>
        <v>75694.959999999992</v>
      </c>
      <c r="F25" s="152">
        <f t="shared" si="1"/>
        <v>4026066.04</v>
      </c>
    </row>
    <row r="26" spans="1:6" ht="17.25" customHeight="1" x14ac:dyDescent="0.2">
      <c r="A26" s="154" t="s">
        <v>100</v>
      </c>
      <c r="B26" s="115" t="s">
        <v>72</v>
      </c>
      <c r="C26" s="116" t="s">
        <v>101</v>
      </c>
      <c r="D26" s="62">
        <f>D50+D60+D78+D96</f>
        <v>4884720.5</v>
      </c>
      <c r="E26" s="62">
        <f>E50+E60+E78+E96</f>
        <v>13141.5</v>
      </c>
      <c r="F26" s="152">
        <f t="shared" si="1"/>
        <v>4871579</v>
      </c>
    </row>
    <row r="27" spans="1:6" ht="20.25" customHeight="1" x14ac:dyDescent="0.2">
      <c r="A27" s="154" t="s">
        <v>521</v>
      </c>
      <c r="B27" s="115" t="s">
        <v>72</v>
      </c>
      <c r="C27" s="116" t="s">
        <v>518</v>
      </c>
      <c r="D27" s="62">
        <f>D61</f>
        <v>3916697.8</v>
      </c>
      <c r="E27" s="62">
        <f t="shared" ref="E27:F27" si="4">E61</f>
        <v>4328.1499999999996</v>
      </c>
      <c r="F27" s="152">
        <f t="shared" si="4"/>
        <v>3912369.65</v>
      </c>
    </row>
    <row r="28" spans="1:6" ht="24" customHeight="1" x14ac:dyDescent="0.2">
      <c r="A28" s="154" t="s">
        <v>333</v>
      </c>
      <c r="B28" s="115" t="s">
        <v>72</v>
      </c>
      <c r="C28" s="116" t="s">
        <v>471</v>
      </c>
      <c r="D28" s="62">
        <f>D29</f>
        <v>3000</v>
      </c>
      <c r="E28" s="62">
        <f t="shared" ref="E28:F28" si="5">E29</f>
        <v>3000</v>
      </c>
      <c r="F28" s="152">
        <f t="shared" si="5"/>
        <v>0</v>
      </c>
    </row>
    <row r="29" spans="1:6" ht="13.5" customHeight="1" x14ac:dyDescent="0.2">
      <c r="A29" s="154" t="s">
        <v>343</v>
      </c>
      <c r="B29" s="115" t="s">
        <v>72</v>
      </c>
      <c r="C29" s="116" t="s">
        <v>544</v>
      </c>
      <c r="D29" s="62">
        <f>D98</f>
        <v>3000</v>
      </c>
      <c r="E29" s="62">
        <f t="shared" ref="E29:F29" si="6">E98</f>
        <v>3000</v>
      </c>
      <c r="F29" s="152">
        <f t="shared" si="6"/>
        <v>0</v>
      </c>
    </row>
    <row r="30" spans="1:6" ht="17.45" customHeight="1" x14ac:dyDescent="0.2">
      <c r="A30" s="154" t="s">
        <v>102</v>
      </c>
      <c r="B30" s="115" t="s">
        <v>72</v>
      </c>
      <c r="C30" s="116" t="s">
        <v>103</v>
      </c>
      <c r="D30" s="62">
        <f>D31+D33+D37</f>
        <v>2578581</v>
      </c>
      <c r="E30" s="62">
        <f>E31+E33</f>
        <v>123462.78</v>
      </c>
      <c r="F30" s="152">
        <f t="shared" si="1"/>
        <v>2455118.2200000002</v>
      </c>
    </row>
    <row r="31" spans="1:6" ht="16.899999999999999" customHeight="1" x14ac:dyDescent="0.2">
      <c r="A31" s="154" t="s">
        <v>104</v>
      </c>
      <c r="B31" s="115" t="s">
        <v>72</v>
      </c>
      <c r="C31" s="116" t="s">
        <v>105</v>
      </c>
      <c r="D31" s="62">
        <f>D32</f>
        <v>944495</v>
      </c>
      <c r="E31" s="62">
        <f t="shared" ref="E31" si="7">E32</f>
        <v>123000</v>
      </c>
      <c r="F31" s="152">
        <f t="shared" si="1"/>
        <v>821495</v>
      </c>
    </row>
    <row r="32" spans="1:6" ht="42.75" customHeight="1" x14ac:dyDescent="0.2">
      <c r="A32" s="154" t="s">
        <v>106</v>
      </c>
      <c r="B32" s="115" t="s">
        <v>72</v>
      </c>
      <c r="C32" s="116" t="s">
        <v>107</v>
      </c>
      <c r="D32" s="62">
        <f>D64+D81</f>
        <v>944495</v>
      </c>
      <c r="E32" s="62">
        <f>E64+E81</f>
        <v>123000</v>
      </c>
      <c r="F32" s="152">
        <f t="shared" si="1"/>
        <v>821495</v>
      </c>
    </row>
    <row r="33" spans="1:6" ht="20.25" customHeight="1" x14ac:dyDescent="0.2">
      <c r="A33" s="154" t="s">
        <v>108</v>
      </c>
      <c r="B33" s="115" t="s">
        <v>72</v>
      </c>
      <c r="C33" s="116" t="s">
        <v>109</v>
      </c>
      <c r="D33" s="62">
        <f>D65+D82+D100</f>
        <v>694293</v>
      </c>
      <c r="E33" s="62">
        <f>E65+E82+E100</f>
        <v>462.78</v>
      </c>
      <c r="F33" s="152">
        <f t="shared" si="1"/>
        <v>693830.22</v>
      </c>
    </row>
    <row r="34" spans="1:6" ht="23.45" customHeight="1" x14ac:dyDescent="0.2">
      <c r="A34" s="154" t="s">
        <v>110</v>
      </c>
      <c r="B34" s="115" t="s">
        <v>72</v>
      </c>
      <c r="C34" s="116" t="s">
        <v>111</v>
      </c>
      <c r="D34" s="62">
        <f>D66</f>
        <v>3497</v>
      </c>
      <c r="E34" s="62">
        <f>E66</f>
        <v>0</v>
      </c>
      <c r="F34" s="152">
        <f t="shared" si="1"/>
        <v>3497</v>
      </c>
    </row>
    <row r="35" spans="1:6" ht="15" customHeight="1" x14ac:dyDescent="0.2">
      <c r="A35" s="154" t="s">
        <v>112</v>
      </c>
      <c r="B35" s="115" t="s">
        <v>72</v>
      </c>
      <c r="C35" s="116" t="s">
        <v>113</v>
      </c>
      <c r="D35" s="62">
        <f>D67</f>
        <v>26984</v>
      </c>
      <c r="E35" s="62">
        <f>E67</f>
        <v>0</v>
      </c>
      <c r="F35" s="152">
        <f t="shared" si="1"/>
        <v>26984</v>
      </c>
    </row>
    <row r="36" spans="1:6" ht="16.149999999999999" customHeight="1" x14ac:dyDescent="0.2">
      <c r="A36" s="154" t="s">
        <v>114</v>
      </c>
      <c r="B36" s="115" t="s">
        <v>72</v>
      </c>
      <c r="C36" s="116" t="s">
        <v>115</v>
      </c>
      <c r="D36" s="62">
        <f>D68+D83+D101</f>
        <v>663812</v>
      </c>
      <c r="E36" s="62">
        <f>E68+E83+E101</f>
        <v>462.78</v>
      </c>
      <c r="F36" s="152">
        <f t="shared" si="1"/>
        <v>663349.22</v>
      </c>
    </row>
    <row r="37" spans="1:6" ht="15" customHeight="1" x14ac:dyDescent="0.2">
      <c r="A37" s="154" t="s">
        <v>116</v>
      </c>
      <c r="B37" s="115" t="s">
        <v>72</v>
      </c>
      <c r="C37" s="116" t="s">
        <v>117</v>
      </c>
      <c r="D37" s="62">
        <f>D86</f>
        <v>939793</v>
      </c>
      <c r="E37" s="62">
        <v>0</v>
      </c>
      <c r="F37" s="152">
        <f t="shared" si="1"/>
        <v>939793</v>
      </c>
    </row>
    <row r="38" spans="1:6" ht="46.5" customHeight="1" x14ac:dyDescent="0.2">
      <c r="A38" s="160" t="s">
        <v>726</v>
      </c>
      <c r="B38" s="60" t="s">
        <v>72</v>
      </c>
      <c r="C38" s="61" t="s">
        <v>452</v>
      </c>
      <c r="D38" s="85">
        <f>D39</f>
        <v>4322151.9399999995</v>
      </c>
      <c r="E38" s="85">
        <f t="shared" ref="E38" si="8">E39</f>
        <v>119716.13</v>
      </c>
      <c r="F38" s="150">
        <f t="shared" si="1"/>
        <v>4202435.8099999996</v>
      </c>
    </row>
    <row r="39" spans="1:6" ht="69.75" customHeight="1" x14ac:dyDescent="0.2">
      <c r="A39" s="154" t="s">
        <v>76</v>
      </c>
      <c r="B39" s="115" t="s">
        <v>72</v>
      </c>
      <c r="C39" s="116" t="s">
        <v>453</v>
      </c>
      <c r="D39" s="62">
        <f>D40</f>
        <v>4322151.9399999995</v>
      </c>
      <c r="E39" s="62">
        <f>E40</f>
        <v>119716.13</v>
      </c>
      <c r="F39" s="152">
        <f t="shared" si="1"/>
        <v>4202435.8099999996</v>
      </c>
    </row>
    <row r="40" spans="1:6" ht="26.45" customHeight="1" x14ac:dyDescent="0.2">
      <c r="A40" s="154" t="s">
        <v>86</v>
      </c>
      <c r="B40" s="115" t="s">
        <v>72</v>
      </c>
      <c r="C40" s="116" t="s">
        <v>454</v>
      </c>
      <c r="D40" s="62">
        <f>D41+D42+D43</f>
        <v>4322151.9399999995</v>
      </c>
      <c r="E40" s="62">
        <f>E41+E43+E42</f>
        <v>119716.13</v>
      </c>
      <c r="F40" s="152">
        <f t="shared" si="1"/>
        <v>4202435.8099999996</v>
      </c>
    </row>
    <row r="41" spans="1:6" ht="24" customHeight="1" x14ac:dyDescent="0.2">
      <c r="A41" s="154" t="s">
        <v>88</v>
      </c>
      <c r="B41" s="115" t="s">
        <v>72</v>
      </c>
      <c r="C41" s="116" t="s">
        <v>456</v>
      </c>
      <c r="D41" s="100">
        <v>3546236.01</v>
      </c>
      <c r="E41" s="100">
        <v>119716.13</v>
      </c>
      <c r="F41" s="152">
        <f t="shared" si="1"/>
        <v>3426519.88</v>
      </c>
    </row>
    <row r="42" spans="1:6" ht="34.15" customHeight="1" x14ac:dyDescent="0.2">
      <c r="A42" s="154" t="s">
        <v>90</v>
      </c>
      <c r="B42" s="115" t="s">
        <v>72</v>
      </c>
      <c r="C42" s="116" t="s">
        <v>455</v>
      </c>
      <c r="D42" s="62">
        <v>47500</v>
      </c>
      <c r="E42" s="62">
        <v>0</v>
      </c>
      <c r="F42" s="152">
        <f t="shared" si="1"/>
        <v>47500</v>
      </c>
    </row>
    <row r="43" spans="1:6" ht="51" customHeight="1" x14ac:dyDescent="0.2">
      <c r="A43" s="154" t="s">
        <v>92</v>
      </c>
      <c r="B43" s="115" t="s">
        <v>72</v>
      </c>
      <c r="C43" s="116" t="s">
        <v>457</v>
      </c>
      <c r="D43" s="62">
        <v>728415.93</v>
      </c>
      <c r="E43" s="62">
        <v>0</v>
      </c>
      <c r="F43" s="152">
        <f t="shared" si="1"/>
        <v>728415.93</v>
      </c>
    </row>
    <row r="44" spans="1:6" ht="45.6" customHeight="1" x14ac:dyDescent="0.2">
      <c r="A44" s="160" t="s">
        <v>118</v>
      </c>
      <c r="B44" s="60" t="s">
        <v>72</v>
      </c>
      <c r="C44" s="61" t="s">
        <v>458</v>
      </c>
      <c r="D44" s="85">
        <f>D45+D48</f>
        <v>50000</v>
      </c>
      <c r="E44" s="85">
        <f>E45+E48</f>
        <v>0</v>
      </c>
      <c r="F44" s="150">
        <f t="shared" si="1"/>
        <v>50000</v>
      </c>
    </row>
    <row r="45" spans="1:6" ht="45.6" customHeight="1" x14ac:dyDescent="0.2">
      <c r="A45" s="154" t="s">
        <v>76</v>
      </c>
      <c r="B45" s="115" t="s">
        <v>72</v>
      </c>
      <c r="C45" s="116" t="s">
        <v>613</v>
      </c>
      <c r="D45" s="62">
        <f>D46</f>
        <v>5000</v>
      </c>
      <c r="E45" s="62">
        <f t="shared" ref="E45" si="9">E46</f>
        <v>0</v>
      </c>
      <c r="F45" s="152">
        <f t="shared" ref="F45:F46" si="10">D45-E45</f>
        <v>5000</v>
      </c>
    </row>
    <row r="46" spans="1:6" ht="30.75" customHeight="1" x14ac:dyDescent="0.2">
      <c r="A46" s="154" t="s">
        <v>86</v>
      </c>
      <c r="B46" s="115" t="s">
        <v>72</v>
      </c>
      <c r="C46" s="116" t="s">
        <v>614</v>
      </c>
      <c r="D46" s="62">
        <f>D47</f>
        <v>5000</v>
      </c>
      <c r="E46" s="62">
        <f>E47</f>
        <v>0</v>
      </c>
      <c r="F46" s="152">
        <f t="shared" si="10"/>
        <v>5000</v>
      </c>
    </row>
    <row r="47" spans="1:6" ht="39.75" customHeight="1" x14ac:dyDescent="0.2">
      <c r="A47" s="154" t="s">
        <v>90</v>
      </c>
      <c r="B47" s="115" t="s">
        <v>72</v>
      </c>
      <c r="C47" s="116" t="s">
        <v>612</v>
      </c>
      <c r="D47" s="62">
        <v>5000</v>
      </c>
      <c r="E47" s="62">
        <v>0</v>
      </c>
      <c r="F47" s="152">
        <f>D47-E47</f>
        <v>5000</v>
      </c>
    </row>
    <row r="48" spans="1:6" ht="27" customHeight="1" x14ac:dyDescent="0.2">
      <c r="A48" s="154" t="s">
        <v>94</v>
      </c>
      <c r="B48" s="115" t="s">
        <v>72</v>
      </c>
      <c r="C48" s="116" t="s">
        <v>119</v>
      </c>
      <c r="D48" s="62">
        <f t="shared" ref="D48:E48" si="11">D49</f>
        <v>45000</v>
      </c>
      <c r="E48" s="62">
        <f t="shared" si="11"/>
        <v>0</v>
      </c>
      <c r="F48" s="152">
        <f t="shared" si="1"/>
        <v>45000</v>
      </c>
    </row>
    <row r="49" spans="1:6" ht="36" customHeight="1" x14ac:dyDescent="0.2">
      <c r="A49" s="154" t="s">
        <v>96</v>
      </c>
      <c r="B49" s="115" t="s">
        <v>72</v>
      </c>
      <c r="C49" s="116" t="s">
        <v>120</v>
      </c>
      <c r="D49" s="62">
        <f>D50</f>
        <v>45000</v>
      </c>
      <c r="E49" s="62">
        <f>E50</f>
        <v>0</v>
      </c>
      <c r="F49" s="152">
        <f t="shared" si="1"/>
        <v>45000</v>
      </c>
    </row>
    <row r="50" spans="1:6" ht="16.149999999999999" customHeight="1" x14ac:dyDescent="0.2">
      <c r="A50" s="154" t="s">
        <v>100</v>
      </c>
      <c r="B50" s="115" t="s">
        <v>72</v>
      </c>
      <c r="C50" s="116" t="s">
        <v>121</v>
      </c>
      <c r="D50" s="62">
        <v>45000</v>
      </c>
      <c r="E50" s="62">
        <v>0</v>
      </c>
      <c r="F50" s="152">
        <f>D50-E50</f>
        <v>45000</v>
      </c>
    </row>
    <row r="51" spans="1:6" ht="54" customHeight="1" x14ac:dyDescent="0.2">
      <c r="A51" s="160" t="s">
        <v>122</v>
      </c>
      <c r="B51" s="60" t="s">
        <v>72</v>
      </c>
      <c r="C51" s="61" t="s">
        <v>123</v>
      </c>
      <c r="D51" s="85">
        <f>D52+D57+D62</f>
        <v>87738896.099999994</v>
      </c>
      <c r="E51" s="85">
        <f>E52+E57+E62</f>
        <v>1322369.76</v>
      </c>
      <c r="F51" s="150">
        <f t="shared" si="1"/>
        <v>86416526.339999989</v>
      </c>
    </row>
    <row r="52" spans="1:6" ht="63" customHeight="1" x14ac:dyDescent="0.2">
      <c r="A52" s="154" t="s">
        <v>76</v>
      </c>
      <c r="B52" s="115" t="s">
        <v>72</v>
      </c>
      <c r="C52" s="116" t="s">
        <v>124</v>
      </c>
      <c r="D52" s="62">
        <f>D53</f>
        <v>75580000.420000002</v>
      </c>
      <c r="E52" s="62">
        <f t="shared" ref="E52" si="12">E53</f>
        <v>1123164.3500000001</v>
      </c>
      <c r="F52" s="152">
        <f t="shared" si="1"/>
        <v>74456836.070000008</v>
      </c>
    </row>
    <row r="53" spans="1:6" ht="26.25" customHeight="1" x14ac:dyDescent="0.2">
      <c r="A53" s="154" t="s">
        <v>86</v>
      </c>
      <c r="B53" s="115" t="s">
        <v>72</v>
      </c>
      <c r="C53" s="116" t="s">
        <v>125</v>
      </c>
      <c r="D53" s="62">
        <f>D54+D55+D56</f>
        <v>75580000.420000002</v>
      </c>
      <c r="E53" s="62">
        <f t="shared" ref="E53" si="13">E54+E55+E56</f>
        <v>1123164.3500000001</v>
      </c>
      <c r="F53" s="152">
        <f t="shared" si="1"/>
        <v>74456836.070000008</v>
      </c>
    </row>
    <row r="54" spans="1:6" ht="22.9" customHeight="1" x14ac:dyDescent="0.2">
      <c r="A54" s="154" t="s">
        <v>88</v>
      </c>
      <c r="B54" s="115" t="s">
        <v>72</v>
      </c>
      <c r="C54" s="116" t="s">
        <v>126</v>
      </c>
      <c r="D54" s="100">
        <v>59108021.259999998</v>
      </c>
      <c r="E54" s="100">
        <v>1123164.3500000001</v>
      </c>
      <c r="F54" s="152">
        <f t="shared" si="1"/>
        <v>57984856.909999996</v>
      </c>
    </row>
    <row r="55" spans="1:6" ht="37.15" customHeight="1" x14ac:dyDescent="0.2">
      <c r="A55" s="154" t="s">
        <v>90</v>
      </c>
      <c r="B55" s="115" t="s">
        <v>72</v>
      </c>
      <c r="C55" s="116" t="s">
        <v>127</v>
      </c>
      <c r="D55" s="62">
        <v>1073149.2</v>
      </c>
      <c r="E55" s="100">
        <v>0</v>
      </c>
      <c r="F55" s="152">
        <f t="shared" si="1"/>
        <v>1073149.2</v>
      </c>
    </row>
    <row r="56" spans="1:6" ht="51.75" customHeight="1" x14ac:dyDescent="0.2">
      <c r="A56" s="154" t="s">
        <v>92</v>
      </c>
      <c r="B56" s="115" t="s">
        <v>72</v>
      </c>
      <c r="C56" s="116" t="s">
        <v>128</v>
      </c>
      <c r="D56" s="100">
        <v>15398829.960000001</v>
      </c>
      <c r="E56" s="100">
        <v>0</v>
      </c>
      <c r="F56" s="152">
        <f t="shared" si="1"/>
        <v>15398829.960000001</v>
      </c>
    </row>
    <row r="57" spans="1:6" ht="25.15" customHeight="1" x14ac:dyDescent="0.2">
      <c r="A57" s="154" t="s">
        <v>94</v>
      </c>
      <c r="B57" s="115" t="s">
        <v>72</v>
      </c>
      <c r="C57" s="116" t="s">
        <v>129</v>
      </c>
      <c r="D57" s="62">
        <f>D58</f>
        <v>10531107.68</v>
      </c>
      <c r="E57" s="62">
        <f t="shared" ref="E57" si="14">E58</f>
        <v>76205.409999999989</v>
      </c>
      <c r="F57" s="152">
        <f t="shared" si="1"/>
        <v>10454902.27</v>
      </c>
    </row>
    <row r="58" spans="1:6" ht="34.9" customHeight="1" x14ac:dyDescent="0.2">
      <c r="A58" s="154" t="s">
        <v>96</v>
      </c>
      <c r="B58" s="115" t="s">
        <v>72</v>
      </c>
      <c r="C58" s="116" t="s">
        <v>130</v>
      </c>
      <c r="D58" s="62">
        <f>D59+D60+D61</f>
        <v>10531107.68</v>
      </c>
      <c r="E58" s="62">
        <f>E59+E60+E61</f>
        <v>76205.409999999989</v>
      </c>
      <c r="F58" s="152">
        <f t="shared" si="1"/>
        <v>10454902.27</v>
      </c>
    </row>
    <row r="59" spans="1:6" ht="35.25" customHeight="1" x14ac:dyDescent="0.2">
      <c r="A59" s="154" t="s">
        <v>98</v>
      </c>
      <c r="B59" s="115" t="s">
        <v>72</v>
      </c>
      <c r="C59" s="116" t="s">
        <v>131</v>
      </c>
      <c r="D59" s="62">
        <v>3380553</v>
      </c>
      <c r="E59" s="100">
        <v>66178.259999999995</v>
      </c>
      <c r="F59" s="152">
        <f t="shared" si="1"/>
        <v>3314374.74</v>
      </c>
    </row>
    <row r="60" spans="1:6" ht="13.15" customHeight="1" x14ac:dyDescent="0.2">
      <c r="A60" s="154" t="s">
        <v>100</v>
      </c>
      <c r="B60" s="115" t="s">
        <v>72</v>
      </c>
      <c r="C60" s="116" t="s">
        <v>132</v>
      </c>
      <c r="D60" s="100">
        <v>3233856.88</v>
      </c>
      <c r="E60" s="100">
        <v>5699</v>
      </c>
      <c r="F60" s="152">
        <f t="shared" si="1"/>
        <v>3228157.88</v>
      </c>
    </row>
    <row r="61" spans="1:6" ht="15.6" customHeight="1" x14ac:dyDescent="0.2">
      <c r="A61" s="154" t="s">
        <v>521</v>
      </c>
      <c r="B61" s="115" t="s">
        <v>72</v>
      </c>
      <c r="C61" s="116" t="s">
        <v>517</v>
      </c>
      <c r="D61" s="100">
        <v>3916697.8</v>
      </c>
      <c r="E61" s="62">
        <v>4328.1499999999996</v>
      </c>
      <c r="F61" s="152">
        <f t="shared" si="1"/>
        <v>3912369.65</v>
      </c>
    </row>
    <row r="62" spans="1:6" ht="16.149999999999999" customHeight="1" x14ac:dyDescent="0.2">
      <c r="A62" s="154" t="s">
        <v>102</v>
      </c>
      <c r="B62" s="115" t="s">
        <v>72</v>
      </c>
      <c r="C62" s="116" t="s">
        <v>133</v>
      </c>
      <c r="D62" s="62">
        <f>D63+D65</f>
        <v>1627788</v>
      </c>
      <c r="E62" s="62">
        <f t="shared" ref="E62" si="15">E63+E65</f>
        <v>123000</v>
      </c>
      <c r="F62" s="152">
        <f t="shared" si="1"/>
        <v>1504788</v>
      </c>
    </row>
    <row r="63" spans="1:6" ht="14.45" customHeight="1" x14ac:dyDescent="0.2">
      <c r="A63" s="154" t="s">
        <v>104</v>
      </c>
      <c r="B63" s="115" t="s">
        <v>72</v>
      </c>
      <c r="C63" s="116" t="s">
        <v>134</v>
      </c>
      <c r="D63" s="62">
        <f>D64</f>
        <v>943495</v>
      </c>
      <c r="E63" s="62">
        <f t="shared" ref="E63" si="16">E64</f>
        <v>123000</v>
      </c>
      <c r="F63" s="152">
        <f t="shared" si="1"/>
        <v>820495</v>
      </c>
    </row>
    <row r="64" spans="1:6" ht="39" customHeight="1" x14ac:dyDescent="0.2">
      <c r="A64" s="154" t="s">
        <v>106</v>
      </c>
      <c r="B64" s="115" t="s">
        <v>72</v>
      </c>
      <c r="C64" s="116" t="s">
        <v>135</v>
      </c>
      <c r="D64" s="100">
        <v>943495</v>
      </c>
      <c r="E64" s="100">
        <v>123000</v>
      </c>
      <c r="F64" s="152">
        <f>D64-E64</f>
        <v>820495</v>
      </c>
    </row>
    <row r="65" spans="1:6" ht="15.6" customHeight="1" x14ac:dyDescent="0.2">
      <c r="A65" s="154" t="s">
        <v>108</v>
      </c>
      <c r="B65" s="115" t="s">
        <v>72</v>
      </c>
      <c r="C65" s="116" t="s">
        <v>136</v>
      </c>
      <c r="D65" s="62">
        <f>D66+D67+D68</f>
        <v>684293</v>
      </c>
      <c r="E65" s="62">
        <f>E66+E67+E68</f>
        <v>0</v>
      </c>
      <c r="F65" s="152">
        <f t="shared" si="1"/>
        <v>684293</v>
      </c>
    </row>
    <row r="66" spans="1:6" ht="24.6" customHeight="1" x14ac:dyDescent="0.2">
      <c r="A66" s="154" t="s">
        <v>110</v>
      </c>
      <c r="B66" s="115" t="s">
        <v>72</v>
      </c>
      <c r="C66" s="116" t="s">
        <v>137</v>
      </c>
      <c r="D66" s="62">
        <v>3497</v>
      </c>
      <c r="E66" s="62">
        <v>0</v>
      </c>
      <c r="F66" s="152">
        <f t="shared" si="1"/>
        <v>3497</v>
      </c>
    </row>
    <row r="67" spans="1:6" ht="15" customHeight="1" x14ac:dyDescent="0.2">
      <c r="A67" s="154" t="s">
        <v>112</v>
      </c>
      <c r="B67" s="115" t="s">
        <v>72</v>
      </c>
      <c r="C67" s="116" t="s">
        <v>138</v>
      </c>
      <c r="D67" s="62">
        <v>26984</v>
      </c>
      <c r="E67" s="62">
        <v>0</v>
      </c>
      <c r="F67" s="152">
        <f t="shared" si="1"/>
        <v>26984</v>
      </c>
    </row>
    <row r="68" spans="1:6" ht="15.6" customHeight="1" x14ac:dyDescent="0.2">
      <c r="A68" s="154" t="s">
        <v>114</v>
      </c>
      <c r="B68" s="115" t="s">
        <v>72</v>
      </c>
      <c r="C68" s="116" t="s">
        <v>139</v>
      </c>
      <c r="D68" s="100">
        <v>653812</v>
      </c>
      <c r="E68" s="100">
        <v>0</v>
      </c>
      <c r="F68" s="152">
        <f t="shared" si="1"/>
        <v>653812</v>
      </c>
    </row>
    <row r="69" spans="1:6" ht="44.45" customHeight="1" x14ac:dyDescent="0.2">
      <c r="A69" s="160" t="s">
        <v>140</v>
      </c>
      <c r="B69" s="60" t="s">
        <v>72</v>
      </c>
      <c r="C69" s="61" t="s">
        <v>141</v>
      </c>
      <c r="D69" s="85">
        <f>D70+D75+D79</f>
        <v>15406942.969999999</v>
      </c>
      <c r="E69" s="85">
        <f>E70+E75+E79</f>
        <v>348573.69</v>
      </c>
      <c r="F69" s="150">
        <f t="shared" si="1"/>
        <v>15058369.279999999</v>
      </c>
    </row>
    <row r="70" spans="1:6" ht="60.75" customHeight="1" x14ac:dyDescent="0.2">
      <c r="A70" s="154" t="s">
        <v>76</v>
      </c>
      <c r="B70" s="115" t="s">
        <v>72</v>
      </c>
      <c r="C70" s="116" t="s">
        <v>142</v>
      </c>
      <c r="D70" s="62">
        <f>D71</f>
        <v>14930082.35</v>
      </c>
      <c r="E70" s="62">
        <f t="shared" ref="E70" si="17">E71</f>
        <v>347393.16</v>
      </c>
      <c r="F70" s="152">
        <f t="shared" si="1"/>
        <v>14582689.189999999</v>
      </c>
    </row>
    <row r="71" spans="1:6" ht="27" customHeight="1" x14ac:dyDescent="0.2">
      <c r="A71" s="154" t="s">
        <v>86</v>
      </c>
      <c r="B71" s="115" t="s">
        <v>72</v>
      </c>
      <c r="C71" s="116" t="s">
        <v>143</v>
      </c>
      <c r="D71" s="62">
        <f>D72+D73+D74</f>
        <v>14930082.35</v>
      </c>
      <c r="E71" s="62">
        <f t="shared" ref="E71" si="18">E72+E73+E74</f>
        <v>347393.16</v>
      </c>
      <c r="F71" s="152">
        <f t="shared" si="1"/>
        <v>14582689.189999999</v>
      </c>
    </row>
    <row r="72" spans="1:6" ht="25.5" customHeight="1" x14ac:dyDescent="0.2">
      <c r="A72" s="154" t="s">
        <v>88</v>
      </c>
      <c r="B72" s="115" t="s">
        <v>72</v>
      </c>
      <c r="C72" s="116" t="s">
        <v>144</v>
      </c>
      <c r="D72" s="100">
        <v>11758388.029999999</v>
      </c>
      <c r="E72" s="145">
        <v>347393.16</v>
      </c>
      <c r="F72" s="152">
        <f t="shared" si="1"/>
        <v>11410994.869999999</v>
      </c>
    </row>
    <row r="73" spans="1:6" ht="36.75" customHeight="1" x14ac:dyDescent="0.2">
      <c r="A73" s="154" t="s">
        <v>90</v>
      </c>
      <c r="B73" s="115" t="s">
        <v>72</v>
      </c>
      <c r="C73" s="116" t="s">
        <v>145</v>
      </c>
      <c r="D73" s="62">
        <v>212500</v>
      </c>
      <c r="E73" s="62">
        <v>0</v>
      </c>
      <c r="F73" s="152">
        <f t="shared" si="1"/>
        <v>212500</v>
      </c>
    </row>
    <row r="74" spans="1:6" ht="52.5" customHeight="1" x14ac:dyDescent="0.2">
      <c r="A74" s="154" t="s">
        <v>92</v>
      </c>
      <c r="B74" s="115" t="s">
        <v>72</v>
      </c>
      <c r="C74" s="116" t="s">
        <v>146</v>
      </c>
      <c r="D74" s="62">
        <v>2959194.32</v>
      </c>
      <c r="E74" s="100">
        <v>0</v>
      </c>
      <c r="F74" s="152">
        <f t="shared" si="1"/>
        <v>2959194.32</v>
      </c>
    </row>
    <row r="75" spans="1:6" ht="25.9" customHeight="1" x14ac:dyDescent="0.2">
      <c r="A75" s="154" t="s">
        <v>94</v>
      </c>
      <c r="B75" s="115" t="s">
        <v>72</v>
      </c>
      <c r="C75" s="116" t="s">
        <v>147</v>
      </c>
      <c r="D75" s="62">
        <f>D76</f>
        <v>470860.62</v>
      </c>
      <c r="E75" s="62">
        <f>E76</f>
        <v>1180.53</v>
      </c>
      <c r="F75" s="152">
        <f t="shared" si="1"/>
        <v>469680.08999999997</v>
      </c>
    </row>
    <row r="76" spans="1:6" ht="34.9" customHeight="1" x14ac:dyDescent="0.2">
      <c r="A76" s="154" t="s">
        <v>96</v>
      </c>
      <c r="B76" s="115" t="s">
        <v>72</v>
      </c>
      <c r="C76" s="116" t="s">
        <v>148</v>
      </c>
      <c r="D76" s="62">
        <f>D77+D78</f>
        <v>470860.62</v>
      </c>
      <c r="E76" s="62">
        <f>E77+E78</f>
        <v>1180.53</v>
      </c>
      <c r="F76" s="152">
        <f t="shared" si="1"/>
        <v>469680.08999999997</v>
      </c>
    </row>
    <row r="77" spans="1:6" ht="37.5" customHeight="1" x14ac:dyDescent="0.2">
      <c r="A77" s="154" t="s">
        <v>98</v>
      </c>
      <c r="B77" s="115" t="s">
        <v>72</v>
      </c>
      <c r="C77" s="116" t="s">
        <v>149</v>
      </c>
      <c r="D77" s="62">
        <v>381204</v>
      </c>
      <c r="E77" s="62">
        <v>1180.53</v>
      </c>
      <c r="F77" s="152">
        <f t="shared" si="1"/>
        <v>380023.47</v>
      </c>
    </row>
    <row r="78" spans="1:6" x14ac:dyDescent="0.2">
      <c r="A78" s="154" t="s">
        <v>100</v>
      </c>
      <c r="B78" s="115" t="s">
        <v>72</v>
      </c>
      <c r="C78" s="116" t="s">
        <v>150</v>
      </c>
      <c r="D78" s="62">
        <v>89656.62</v>
      </c>
      <c r="E78" s="62">
        <v>0</v>
      </c>
      <c r="F78" s="152">
        <f t="shared" si="1"/>
        <v>89656.62</v>
      </c>
    </row>
    <row r="79" spans="1:6" ht="13.9" customHeight="1" x14ac:dyDescent="0.2">
      <c r="A79" s="154" t="s">
        <v>102</v>
      </c>
      <c r="B79" s="115" t="s">
        <v>72</v>
      </c>
      <c r="C79" s="116" t="s">
        <v>151</v>
      </c>
      <c r="D79" s="62">
        <f>D80+D82</f>
        <v>6000</v>
      </c>
      <c r="E79" s="62">
        <f>E80+E82</f>
        <v>0</v>
      </c>
      <c r="F79" s="152">
        <f t="shared" si="1"/>
        <v>6000</v>
      </c>
    </row>
    <row r="80" spans="1:6" ht="13.9" customHeight="1" x14ac:dyDescent="0.2">
      <c r="A80" s="154" t="s">
        <v>104</v>
      </c>
      <c r="B80" s="115" t="s">
        <v>72</v>
      </c>
      <c r="C80" s="116" t="s">
        <v>616</v>
      </c>
      <c r="D80" s="62">
        <f>D81</f>
        <v>1000</v>
      </c>
      <c r="E80" s="62">
        <f>E81</f>
        <v>0</v>
      </c>
      <c r="F80" s="152">
        <f>D80-E80</f>
        <v>1000</v>
      </c>
    </row>
    <row r="81" spans="1:7" ht="35.25" customHeight="1" x14ac:dyDescent="0.2">
      <c r="A81" s="154" t="s">
        <v>106</v>
      </c>
      <c r="B81" s="115" t="s">
        <v>72</v>
      </c>
      <c r="C81" s="116" t="s">
        <v>615</v>
      </c>
      <c r="D81" s="62">
        <v>1000</v>
      </c>
      <c r="E81" s="62">
        <v>0</v>
      </c>
      <c r="F81" s="152">
        <f>D81-E81</f>
        <v>1000</v>
      </c>
    </row>
    <row r="82" spans="1:7" x14ac:dyDescent="0.2">
      <c r="A82" s="154" t="s">
        <v>108</v>
      </c>
      <c r="B82" s="115" t="s">
        <v>72</v>
      </c>
      <c r="C82" s="116" t="s">
        <v>152</v>
      </c>
      <c r="D82" s="62">
        <f>D83</f>
        <v>5000</v>
      </c>
      <c r="E82" s="62">
        <f>E83</f>
        <v>0</v>
      </c>
      <c r="F82" s="152">
        <f>D82-E82</f>
        <v>5000</v>
      </c>
    </row>
    <row r="83" spans="1:7" x14ac:dyDescent="0.2">
      <c r="A83" s="154" t="s">
        <v>114</v>
      </c>
      <c r="B83" s="115" t="s">
        <v>72</v>
      </c>
      <c r="C83" s="116" t="s">
        <v>470</v>
      </c>
      <c r="D83" s="62">
        <v>5000</v>
      </c>
      <c r="E83" s="62">
        <v>0</v>
      </c>
      <c r="F83" s="152">
        <f t="shared" ref="F83:F162" si="19">D83-E83</f>
        <v>5000</v>
      </c>
    </row>
    <row r="84" spans="1:7" ht="16.899999999999999" customHeight="1" x14ac:dyDescent="0.2">
      <c r="A84" s="160" t="s">
        <v>153</v>
      </c>
      <c r="B84" s="60" t="s">
        <v>72</v>
      </c>
      <c r="C84" s="61" t="s">
        <v>154</v>
      </c>
      <c r="D84" s="85">
        <f>D85</f>
        <v>939793</v>
      </c>
      <c r="E84" s="85">
        <v>0</v>
      </c>
      <c r="F84" s="150">
        <f t="shared" si="19"/>
        <v>939793</v>
      </c>
    </row>
    <row r="85" spans="1:7" ht="15" customHeight="1" x14ac:dyDescent="0.2">
      <c r="A85" s="154" t="s">
        <v>102</v>
      </c>
      <c r="B85" s="115" t="s">
        <v>72</v>
      </c>
      <c r="C85" s="116" t="s">
        <v>155</v>
      </c>
      <c r="D85" s="62">
        <f>D86</f>
        <v>939793</v>
      </c>
      <c r="E85" s="62">
        <v>0</v>
      </c>
      <c r="F85" s="152">
        <f t="shared" si="19"/>
        <v>939793</v>
      </c>
    </row>
    <row r="86" spans="1:7" ht="15.6" customHeight="1" x14ac:dyDescent="0.2">
      <c r="A86" s="154" t="s">
        <v>116</v>
      </c>
      <c r="B86" s="115" t="s">
        <v>72</v>
      </c>
      <c r="C86" s="116" t="s">
        <v>156</v>
      </c>
      <c r="D86" s="100">
        <v>939793</v>
      </c>
      <c r="E86" s="62">
        <v>0</v>
      </c>
      <c r="F86" s="152">
        <f t="shared" si="19"/>
        <v>939793</v>
      </c>
    </row>
    <row r="87" spans="1:7" ht="15" customHeight="1" x14ac:dyDescent="0.2">
      <c r="A87" s="160" t="s">
        <v>157</v>
      </c>
      <c r="B87" s="60" t="s">
        <v>72</v>
      </c>
      <c r="C87" s="61" t="s">
        <v>158</v>
      </c>
      <c r="D87" s="85">
        <f>D88+D93+D99+D97</f>
        <v>20019163.32</v>
      </c>
      <c r="E87" s="85">
        <f>E88+E93+E99+E97</f>
        <v>457059.37</v>
      </c>
      <c r="F87" s="150">
        <f t="shared" si="19"/>
        <v>19562103.949999999</v>
      </c>
      <c r="G87" s="63"/>
    </row>
    <row r="88" spans="1:7" ht="60.75" customHeight="1" x14ac:dyDescent="0.2">
      <c r="A88" s="154" t="s">
        <v>76</v>
      </c>
      <c r="B88" s="115" t="s">
        <v>72</v>
      </c>
      <c r="C88" s="116" t="s">
        <v>459</v>
      </c>
      <c r="D88" s="62">
        <f>D89</f>
        <v>18154952.32</v>
      </c>
      <c r="E88" s="62">
        <f t="shared" ref="E88" si="20">E89</f>
        <v>437817.92</v>
      </c>
      <c r="F88" s="152">
        <f t="shared" si="19"/>
        <v>17717134.399999999</v>
      </c>
    </row>
    <row r="89" spans="1:7" ht="23.45" customHeight="1" x14ac:dyDescent="0.2">
      <c r="A89" s="154" t="s">
        <v>78</v>
      </c>
      <c r="B89" s="115" t="s">
        <v>72</v>
      </c>
      <c r="C89" s="116" t="s">
        <v>460</v>
      </c>
      <c r="D89" s="62">
        <f>D90+D91+D92</f>
        <v>18154952.32</v>
      </c>
      <c r="E89" s="62">
        <f>E90+E91+E92</f>
        <v>437817.92</v>
      </c>
      <c r="F89" s="152">
        <f t="shared" si="19"/>
        <v>17717134.399999999</v>
      </c>
    </row>
    <row r="90" spans="1:7" ht="14.45" customHeight="1" x14ac:dyDescent="0.2">
      <c r="A90" s="154" t="s">
        <v>80</v>
      </c>
      <c r="B90" s="115" t="s">
        <v>72</v>
      </c>
      <c r="C90" s="116" t="s">
        <v>461</v>
      </c>
      <c r="D90" s="100">
        <v>14256952.59</v>
      </c>
      <c r="E90" s="100">
        <v>387869.92</v>
      </c>
      <c r="F90" s="152">
        <f t="shared" si="19"/>
        <v>13869082.67</v>
      </c>
    </row>
    <row r="91" spans="1:7" ht="26.25" customHeight="1" x14ac:dyDescent="0.2">
      <c r="A91" s="154" t="s">
        <v>82</v>
      </c>
      <c r="B91" s="115" t="s">
        <v>72</v>
      </c>
      <c r="C91" s="116" t="s">
        <v>462</v>
      </c>
      <c r="D91" s="62">
        <v>310000</v>
      </c>
      <c r="E91" s="62">
        <v>49948</v>
      </c>
      <c r="F91" s="152">
        <f t="shared" si="19"/>
        <v>260052</v>
      </c>
    </row>
    <row r="92" spans="1:7" ht="47.25" customHeight="1" x14ac:dyDescent="0.2">
      <c r="A92" s="154" t="s">
        <v>84</v>
      </c>
      <c r="B92" s="115" t="s">
        <v>72</v>
      </c>
      <c r="C92" s="116" t="s">
        <v>463</v>
      </c>
      <c r="D92" s="62">
        <v>3587999.73</v>
      </c>
      <c r="E92" s="62">
        <v>0</v>
      </c>
      <c r="F92" s="152">
        <f t="shared" si="19"/>
        <v>3587999.73</v>
      </c>
    </row>
    <row r="93" spans="1:7" ht="24.6" customHeight="1" x14ac:dyDescent="0.2">
      <c r="A93" s="154" t="s">
        <v>94</v>
      </c>
      <c r="B93" s="115" t="s">
        <v>72</v>
      </c>
      <c r="C93" s="116" t="s">
        <v>159</v>
      </c>
      <c r="D93" s="62">
        <f>D94</f>
        <v>1856211</v>
      </c>
      <c r="E93" s="62">
        <f>E94</f>
        <v>15778.67</v>
      </c>
      <c r="F93" s="152">
        <f t="shared" si="19"/>
        <v>1840432.33</v>
      </c>
    </row>
    <row r="94" spans="1:7" ht="35.450000000000003" customHeight="1" x14ac:dyDescent="0.2">
      <c r="A94" s="154" t="s">
        <v>96</v>
      </c>
      <c r="B94" s="115" t="s">
        <v>72</v>
      </c>
      <c r="C94" s="116" t="s">
        <v>160</v>
      </c>
      <c r="D94" s="62">
        <f>D95+D96</f>
        <v>1856211</v>
      </c>
      <c r="E94" s="62">
        <f>E95+E96</f>
        <v>15778.67</v>
      </c>
      <c r="F94" s="152">
        <f t="shared" si="19"/>
        <v>1840432.33</v>
      </c>
    </row>
    <row r="95" spans="1:7" ht="36.75" customHeight="1" x14ac:dyDescent="0.2">
      <c r="A95" s="154" t="s">
        <v>98</v>
      </c>
      <c r="B95" s="115" t="s">
        <v>72</v>
      </c>
      <c r="C95" s="116" t="s">
        <v>464</v>
      </c>
      <c r="D95" s="62">
        <v>340004</v>
      </c>
      <c r="E95" s="100">
        <v>8336.17</v>
      </c>
      <c r="F95" s="152">
        <f t="shared" si="19"/>
        <v>331667.83</v>
      </c>
    </row>
    <row r="96" spans="1:7" ht="15.6" customHeight="1" x14ac:dyDescent="0.2">
      <c r="A96" s="154" t="s">
        <v>100</v>
      </c>
      <c r="B96" s="115" t="s">
        <v>72</v>
      </c>
      <c r="C96" s="116" t="s">
        <v>161</v>
      </c>
      <c r="D96" s="100">
        <v>1516207</v>
      </c>
      <c r="E96" s="100">
        <v>7442.5</v>
      </c>
      <c r="F96" s="152">
        <f t="shared" si="19"/>
        <v>1508764.5</v>
      </c>
    </row>
    <row r="97" spans="1:6" ht="21.75" customHeight="1" x14ac:dyDescent="0.2">
      <c r="A97" s="154" t="s">
        <v>333</v>
      </c>
      <c r="B97" s="115" t="s">
        <v>72</v>
      </c>
      <c r="C97" s="116" t="s">
        <v>466</v>
      </c>
      <c r="D97" s="100">
        <f>D98</f>
        <v>3000</v>
      </c>
      <c r="E97" s="100">
        <f t="shared" ref="E97:F97" si="21">E98</f>
        <v>3000</v>
      </c>
      <c r="F97" s="153">
        <f t="shared" si="21"/>
        <v>0</v>
      </c>
    </row>
    <row r="98" spans="1:6" ht="15.6" customHeight="1" x14ac:dyDescent="0.2">
      <c r="A98" s="154" t="s">
        <v>343</v>
      </c>
      <c r="B98" s="115" t="s">
        <v>72</v>
      </c>
      <c r="C98" s="116" t="s">
        <v>465</v>
      </c>
      <c r="D98" s="100">
        <v>3000</v>
      </c>
      <c r="E98" s="100">
        <v>3000</v>
      </c>
      <c r="F98" s="152">
        <f>D98-E98</f>
        <v>0</v>
      </c>
    </row>
    <row r="99" spans="1:6" ht="15.6" customHeight="1" x14ac:dyDescent="0.2">
      <c r="A99" s="154" t="s">
        <v>102</v>
      </c>
      <c r="B99" s="115" t="s">
        <v>72</v>
      </c>
      <c r="C99" s="116" t="s">
        <v>467</v>
      </c>
      <c r="D99" s="62">
        <f>D100</f>
        <v>5000</v>
      </c>
      <c r="E99" s="62">
        <f>E100</f>
        <v>462.78</v>
      </c>
      <c r="F99" s="152">
        <f t="shared" si="19"/>
        <v>4537.22</v>
      </c>
    </row>
    <row r="100" spans="1:6" ht="15.6" customHeight="1" x14ac:dyDescent="0.2">
      <c r="A100" s="154" t="s">
        <v>108</v>
      </c>
      <c r="B100" s="115" t="s">
        <v>72</v>
      </c>
      <c r="C100" s="116" t="s">
        <v>468</v>
      </c>
      <c r="D100" s="62">
        <f>D101</f>
        <v>5000</v>
      </c>
      <c r="E100" s="62">
        <f>E101</f>
        <v>462.78</v>
      </c>
      <c r="F100" s="152">
        <f t="shared" si="19"/>
        <v>4537.22</v>
      </c>
    </row>
    <row r="101" spans="1:6" ht="16.149999999999999" customHeight="1" x14ac:dyDescent="0.2">
      <c r="A101" s="154" t="s">
        <v>114</v>
      </c>
      <c r="B101" s="115" t="s">
        <v>72</v>
      </c>
      <c r="C101" s="116" t="s">
        <v>516</v>
      </c>
      <c r="D101" s="62">
        <v>5000</v>
      </c>
      <c r="E101" s="62">
        <v>462.78</v>
      </c>
      <c r="F101" s="152">
        <f t="shared" si="19"/>
        <v>4537.22</v>
      </c>
    </row>
    <row r="102" spans="1:6" ht="24" customHeight="1" x14ac:dyDescent="0.2">
      <c r="A102" s="160" t="s">
        <v>162</v>
      </c>
      <c r="B102" s="60" t="s">
        <v>72</v>
      </c>
      <c r="C102" s="61" t="s">
        <v>163</v>
      </c>
      <c r="D102" s="85">
        <f>D110+D124+D117</f>
        <v>2208774.63</v>
      </c>
      <c r="E102" s="85">
        <f>E110+E124+E117</f>
        <v>0</v>
      </c>
      <c r="F102" s="150">
        <f t="shared" si="19"/>
        <v>2208774.63</v>
      </c>
    </row>
    <row r="103" spans="1:6" ht="58.5" customHeight="1" x14ac:dyDescent="0.2">
      <c r="A103" s="154" t="s">
        <v>76</v>
      </c>
      <c r="B103" s="115" t="s">
        <v>72</v>
      </c>
      <c r="C103" s="116" t="s">
        <v>164</v>
      </c>
      <c r="D103" s="62">
        <f>D104</f>
        <v>364760</v>
      </c>
      <c r="E103" s="62">
        <f>E104</f>
        <v>0</v>
      </c>
      <c r="F103" s="152">
        <f t="shared" si="19"/>
        <v>364760</v>
      </c>
    </row>
    <row r="104" spans="1:6" ht="25.5" customHeight="1" x14ac:dyDescent="0.2">
      <c r="A104" s="154" t="s">
        <v>86</v>
      </c>
      <c r="B104" s="115" t="s">
        <v>72</v>
      </c>
      <c r="C104" s="116" t="s">
        <v>165</v>
      </c>
      <c r="D104" s="62">
        <f>D112+D126+D119</f>
        <v>364760</v>
      </c>
      <c r="E104" s="62">
        <f>E112+E126+E119</f>
        <v>0</v>
      </c>
      <c r="F104" s="152">
        <f t="shared" si="19"/>
        <v>364760</v>
      </c>
    </row>
    <row r="105" spans="1:6" ht="34.15" customHeight="1" x14ac:dyDescent="0.2">
      <c r="A105" s="154" t="s">
        <v>90</v>
      </c>
      <c r="B105" s="115" t="s">
        <v>72</v>
      </c>
      <c r="C105" s="116" t="s">
        <v>166</v>
      </c>
      <c r="D105" s="62">
        <f>D113</f>
        <v>79760</v>
      </c>
      <c r="E105" s="62">
        <f>E113</f>
        <v>0</v>
      </c>
      <c r="F105" s="152">
        <f t="shared" si="19"/>
        <v>79760</v>
      </c>
    </row>
    <row r="106" spans="1:6" ht="56.25" customHeight="1" x14ac:dyDescent="0.2">
      <c r="A106" s="154" t="s">
        <v>167</v>
      </c>
      <c r="B106" s="115" t="s">
        <v>72</v>
      </c>
      <c r="C106" s="116" t="s">
        <v>168</v>
      </c>
      <c r="D106" s="62">
        <f>D120+D127</f>
        <v>285000</v>
      </c>
      <c r="E106" s="62">
        <f>E120+E127</f>
        <v>0</v>
      </c>
      <c r="F106" s="152">
        <f t="shared" si="19"/>
        <v>285000</v>
      </c>
    </row>
    <row r="107" spans="1:6" ht="25.9" customHeight="1" x14ac:dyDescent="0.2">
      <c r="A107" s="154" t="s">
        <v>94</v>
      </c>
      <c r="B107" s="115" t="s">
        <v>72</v>
      </c>
      <c r="C107" s="116" t="s">
        <v>169</v>
      </c>
      <c r="D107" s="62">
        <f>D108</f>
        <v>1844014.6300000001</v>
      </c>
      <c r="E107" s="62">
        <f>E108</f>
        <v>0</v>
      </c>
      <c r="F107" s="152">
        <f t="shared" si="19"/>
        <v>1844014.6300000001</v>
      </c>
    </row>
    <row r="108" spans="1:6" ht="36.75" customHeight="1" x14ac:dyDescent="0.2">
      <c r="A108" s="154" t="s">
        <v>96</v>
      </c>
      <c r="B108" s="115" t="s">
        <v>72</v>
      </c>
      <c r="C108" s="116" t="s">
        <v>170</v>
      </c>
      <c r="D108" s="62">
        <f>D115+D122</f>
        <v>1844014.6300000001</v>
      </c>
      <c r="E108" s="62">
        <f>E115+E122</f>
        <v>0</v>
      </c>
      <c r="F108" s="152">
        <f t="shared" si="19"/>
        <v>1844014.6300000001</v>
      </c>
    </row>
    <row r="109" spans="1:6" ht="18" customHeight="1" x14ac:dyDescent="0.2">
      <c r="A109" s="154" t="s">
        <v>100</v>
      </c>
      <c r="B109" s="115" t="s">
        <v>72</v>
      </c>
      <c r="C109" s="116" t="s">
        <v>171</v>
      </c>
      <c r="D109" s="62">
        <f>D116+D123+D128</f>
        <v>1889014.6300000001</v>
      </c>
      <c r="E109" s="62">
        <f>E116+E123+E128</f>
        <v>0</v>
      </c>
      <c r="F109" s="152">
        <f t="shared" si="19"/>
        <v>1889014.6300000001</v>
      </c>
    </row>
    <row r="110" spans="1:6" ht="24.75" customHeight="1" x14ac:dyDescent="0.2">
      <c r="A110" s="160" t="s">
        <v>727</v>
      </c>
      <c r="B110" s="60" t="s">
        <v>72</v>
      </c>
      <c r="C110" s="61" t="s">
        <v>172</v>
      </c>
      <c r="D110" s="85">
        <f>D111+D114</f>
        <v>260555.8</v>
      </c>
      <c r="E110" s="85">
        <f>E111+E114</f>
        <v>0</v>
      </c>
      <c r="F110" s="150">
        <f t="shared" si="19"/>
        <v>260555.8</v>
      </c>
    </row>
    <row r="111" spans="1:6" ht="60" customHeight="1" x14ac:dyDescent="0.2">
      <c r="A111" s="154" t="s">
        <v>76</v>
      </c>
      <c r="B111" s="115" t="s">
        <v>72</v>
      </c>
      <c r="C111" s="116" t="s">
        <v>173</v>
      </c>
      <c r="D111" s="62">
        <f>D112</f>
        <v>79760</v>
      </c>
      <c r="E111" s="62">
        <f>E112</f>
        <v>0</v>
      </c>
      <c r="F111" s="152">
        <f t="shared" si="19"/>
        <v>79760</v>
      </c>
    </row>
    <row r="112" spans="1:6" ht="27" customHeight="1" x14ac:dyDescent="0.2">
      <c r="A112" s="154" t="s">
        <v>86</v>
      </c>
      <c r="B112" s="115" t="s">
        <v>72</v>
      </c>
      <c r="C112" s="116" t="s">
        <v>174</v>
      </c>
      <c r="D112" s="62">
        <f>D113</f>
        <v>79760</v>
      </c>
      <c r="E112" s="62">
        <f>E113</f>
        <v>0</v>
      </c>
      <c r="F112" s="152">
        <f>F113</f>
        <v>79760</v>
      </c>
    </row>
    <row r="113" spans="1:6" ht="37.5" customHeight="1" x14ac:dyDescent="0.2">
      <c r="A113" s="154" t="s">
        <v>90</v>
      </c>
      <c r="B113" s="115" t="s">
        <v>72</v>
      </c>
      <c r="C113" s="116" t="s">
        <v>175</v>
      </c>
      <c r="D113" s="62">
        <v>79760</v>
      </c>
      <c r="E113" s="62">
        <v>0</v>
      </c>
      <c r="F113" s="152">
        <f>D113-E113</f>
        <v>79760</v>
      </c>
    </row>
    <row r="114" spans="1:6" ht="25.9" customHeight="1" x14ac:dyDescent="0.2">
      <c r="A114" s="154" t="s">
        <v>94</v>
      </c>
      <c r="B114" s="115" t="s">
        <v>72</v>
      </c>
      <c r="C114" s="116" t="s">
        <v>176</v>
      </c>
      <c r="D114" s="62">
        <f>D115</f>
        <v>180795.8</v>
      </c>
      <c r="E114" s="62">
        <f>E115</f>
        <v>0</v>
      </c>
      <c r="F114" s="152">
        <f t="shared" si="19"/>
        <v>180795.8</v>
      </c>
    </row>
    <row r="115" spans="1:6" ht="34.15" customHeight="1" x14ac:dyDescent="0.2">
      <c r="A115" s="154" t="s">
        <v>96</v>
      </c>
      <c r="B115" s="115" t="s">
        <v>72</v>
      </c>
      <c r="C115" s="116" t="s">
        <v>177</v>
      </c>
      <c r="D115" s="62">
        <f>D116</f>
        <v>180795.8</v>
      </c>
      <c r="E115" s="62">
        <f>E116</f>
        <v>0</v>
      </c>
      <c r="F115" s="152">
        <f t="shared" si="19"/>
        <v>180795.8</v>
      </c>
    </row>
    <row r="116" spans="1:6" ht="14.45" customHeight="1" x14ac:dyDescent="0.2">
      <c r="A116" s="154" t="s">
        <v>100</v>
      </c>
      <c r="B116" s="115" t="s">
        <v>72</v>
      </c>
      <c r="C116" s="116" t="s">
        <v>178</v>
      </c>
      <c r="D116" s="100">
        <v>180795.8</v>
      </c>
      <c r="E116" s="62">
        <v>0</v>
      </c>
      <c r="F116" s="152">
        <f t="shared" si="19"/>
        <v>180795.8</v>
      </c>
    </row>
    <row r="117" spans="1:6" ht="42.6" customHeight="1" x14ac:dyDescent="0.2">
      <c r="A117" s="160" t="s">
        <v>522</v>
      </c>
      <c r="B117" s="60" t="s">
        <v>72</v>
      </c>
      <c r="C117" s="61" t="s">
        <v>515</v>
      </c>
      <c r="D117" s="85">
        <f>D118+D121</f>
        <v>1698218.83</v>
      </c>
      <c r="E117" s="85">
        <f>E118+E121</f>
        <v>0</v>
      </c>
      <c r="F117" s="150">
        <f t="shared" si="19"/>
        <v>1698218.83</v>
      </c>
    </row>
    <row r="118" spans="1:6" ht="62.25" customHeight="1" x14ac:dyDescent="0.2">
      <c r="A118" s="154" t="s">
        <v>76</v>
      </c>
      <c r="B118" s="115" t="s">
        <v>72</v>
      </c>
      <c r="C118" s="116" t="s">
        <v>514</v>
      </c>
      <c r="D118" s="62">
        <f>D119</f>
        <v>35000</v>
      </c>
      <c r="E118" s="62">
        <f>E119</f>
        <v>0</v>
      </c>
      <c r="F118" s="152">
        <f t="shared" si="19"/>
        <v>35000</v>
      </c>
    </row>
    <row r="119" spans="1:6" ht="23.45" customHeight="1" x14ac:dyDescent="0.2">
      <c r="A119" s="154" t="s">
        <v>86</v>
      </c>
      <c r="B119" s="115" t="s">
        <v>72</v>
      </c>
      <c r="C119" s="116" t="s">
        <v>513</v>
      </c>
      <c r="D119" s="62">
        <f>D120</f>
        <v>35000</v>
      </c>
      <c r="E119" s="62">
        <f>E120</f>
        <v>0</v>
      </c>
      <c r="F119" s="152">
        <f t="shared" si="19"/>
        <v>35000</v>
      </c>
    </row>
    <row r="120" spans="1:6" ht="55.5" customHeight="1" x14ac:dyDescent="0.2">
      <c r="A120" s="154" t="s">
        <v>167</v>
      </c>
      <c r="B120" s="115" t="s">
        <v>72</v>
      </c>
      <c r="C120" s="116" t="s">
        <v>512</v>
      </c>
      <c r="D120" s="62">
        <v>35000</v>
      </c>
      <c r="E120" s="62">
        <v>0</v>
      </c>
      <c r="F120" s="152">
        <f>D120-E120</f>
        <v>35000</v>
      </c>
    </row>
    <row r="121" spans="1:6" ht="26.45" customHeight="1" x14ac:dyDescent="0.2">
      <c r="A121" s="154" t="s">
        <v>94</v>
      </c>
      <c r="B121" s="115" t="s">
        <v>72</v>
      </c>
      <c r="C121" s="116" t="s">
        <v>511</v>
      </c>
      <c r="D121" s="62">
        <f>D122</f>
        <v>1663218.83</v>
      </c>
      <c r="E121" s="62">
        <f>E122</f>
        <v>0</v>
      </c>
      <c r="F121" s="152">
        <f t="shared" ref="F121:F123" si="22">D121-E121</f>
        <v>1663218.83</v>
      </c>
    </row>
    <row r="122" spans="1:6" ht="33" customHeight="1" x14ac:dyDescent="0.2">
      <c r="A122" s="154" t="s">
        <v>96</v>
      </c>
      <c r="B122" s="115" t="s">
        <v>72</v>
      </c>
      <c r="C122" s="116" t="s">
        <v>510</v>
      </c>
      <c r="D122" s="62">
        <f>D123</f>
        <v>1663218.83</v>
      </c>
      <c r="E122" s="62">
        <f>E123</f>
        <v>0</v>
      </c>
      <c r="F122" s="152">
        <f t="shared" si="22"/>
        <v>1663218.83</v>
      </c>
    </row>
    <row r="123" spans="1:6" ht="16.149999999999999" customHeight="1" x14ac:dyDescent="0.2">
      <c r="A123" s="154" t="s">
        <v>100</v>
      </c>
      <c r="B123" s="115" t="s">
        <v>72</v>
      </c>
      <c r="C123" s="116" t="s">
        <v>509</v>
      </c>
      <c r="D123" s="62">
        <v>1663218.83</v>
      </c>
      <c r="E123" s="62">
        <v>0</v>
      </c>
      <c r="F123" s="152">
        <f t="shared" si="22"/>
        <v>1663218.83</v>
      </c>
    </row>
    <row r="124" spans="1:6" ht="36.6" customHeight="1" x14ac:dyDescent="0.2">
      <c r="A124" s="160" t="s">
        <v>179</v>
      </c>
      <c r="B124" s="60" t="s">
        <v>72</v>
      </c>
      <c r="C124" s="61" t="s">
        <v>180</v>
      </c>
      <c r="D124" s="85">
        <f>D125</f>
        <v>250000</v>
      </c>
      <c r="E124" s="85">
        <f>E125</f>
        <v>0</v>
      </c>
      <c r="F124" s="150">
        <f t="shared" si="19"/>
        <v>250000</v>
      </c>
    </row>
    <row r="125" spans="1:6" ht="63" customHeight="1" x14ac:dyDescent="0.2">
      <c r="A125" s="154" t="s">
        <v>76</v>
      </c>
      <c r="B125" s="115" t="s">
        <v>72</v>
      </c>
      <c r="C125" s="116" t="s">
        <v>181</v>
      </c>
      <c r="D125" s="62">
        <f t="shared" ref="D125:E126" si="23">D126</f>
        <v>250000</v>
      </c>
      <c r="E125" s="62">
        <f t="shared" si="23"/>
        <v>0</v>
      </c>
      <c r="F125" s="152">
        <f t="shared" si="19"/>
        <v>250000</v>
      </c>
    </row>
    <row r="126" spans="1:6" ht="25.5" customHeight="1" x14ac:dyDescent="0.2">
      <c r="A126" s="154" t="s">
        <v>86</v>
      </c>
      <c r="B126" s="115" t="s">
        <v>72</v>
      </c>
      <c r="C126" s="116" t="s">
        <v>182</v>
      </c>
      <c r="D126" s="62">
        <f t="shared" si="23"/>
        <v>250000</v>
      </c>
      <c r="E126" s="62">
        <f t="shared" si="23"/>
        <v>0</v>
      </c>
      <c r="F126" s="152">
        <f t="shared" si="19"/>
        <v>250000</v>
      </c>
    </row>
    <row r="127" spans="1:6" ht="57.75" customHeight="1" x14ac:dyDescent="0.2">
      <c r="A127" s="154" t="s">
        <v>167</v>
      </c>
      <c r="B127" s="115" t="s">
        <v>72</v>
      </c>
      <c r="C127" s="116" t="s">
        <v>183</v>
      </c>
      <c r="D127" s="62">
        <v>250000</v>
      </c>
      <c r="E127" s="62">
        <v>0</v>
      </c>
      <c r="F127" s="152">
        <f t="shared" ref="F127:F130" si="24">D127-E127</f>
        <v>250000</v>
      </c>
    </row>
    <row r="128" spans="1:6" ht="16.5" customHeight="1" x14ac:dyDescent="0.2">
      <c r="A128" s="154" t="s">
        <v>100</v>
      </c>
      <c r="B128" s="115" t="s">
        <v>72</v>
      </c>
      <c r="C128" s="116" t="s">
        <v>617</v>
      </c>
      <c r="D128" s="62">
        <v>45000</v>
      </c>
      <c r="E128" s="62">
        <v>0</v>
      </c>
      <c r="F128" s="152">
        <f t="shared" si="24"/>
        <v>45000</v>
      </c>
    </row>
    <row r="129" spans="1:7" x14ac:dyDescent="0.2">
      <c r="A129" s="160" t="s">
        <v>184</v>
      </c>
      <c r="B129" s="60" t="s">
        <v>72</v>
      </c>
      <c r="C129" s="61" t="s">
        <v>185</v>
      </c>
      <c r="D129" s="85">
        <f>D130+D135+D139+D142</f>
        <v>30336483.049999997</v>
      </c>
      <c r="E129" s="85">
        <f>E130+E135+E139+E142</f>
        <v>149891.64000000001</v>
      </c>
      <c r="F129" s="150">
        <f t="shared" si="24"/>
        <v>30186591.409999996</v>
      </c>
    </row>
    <row r="130" spans="1:7" ht="54.75" customHeight="1" x14ac:dyDescent="0.2">
      <c r="A130" s="154" t="s">
        <v>76</v>
      </c>
      <c r="B130" s="115" t="s">
        <v>72</v>
      </c>
      <c r="C130" s="116" t="s">
        <v>581</v>
      </c>
      <c r="D130" s="62">
        <f>D131</f>
        <v>7633848.8699999992</v>
      </c>
      <c r="E130" s="62">
        <f>E131</f>
        <v>95692.72</v>
      </c>
      <c r="F130" s="152">
        <f t="shared" si="24"/>
        <v>7538156.1499999994</v>
      </c>
    </row>
    <row r="131" spans="1:7" ht="22.5" x14ac:dyDescent="0.2">
      <c r="A131" s="154" t="s">
        <v>78</v>
      </c>
      <c r="B131" s="115" t="s">
        <v>72</v>
      </c>
      <c r="C131" s="116" t="s">
        <v>580</v>
      </c>
      <c r="D131" s="62">
        <f>D132+D133+D134</f>
        <v>7633848.8699999992</v>
      </c>
      <c r="E131" s="62">
        <f>E132+E133+E134</f>
        <v>95692.72</v>
      </c>
      <c r="F131" s="152">
        <f>F132+F133+F134</f>
        <v>7538156.1500000004</v>
      </c>
    </row>
    <row r="132" spans="1:7" x14ac:dyDescent="0.2">
      <c r="A132" s="154" t="s">
        <v>80</v>
      </c>
      <c r="B132" s="115" t="s">
        <v>72</v>
      </c>
      <c r="C132" s="116" t="s">
        <v>579</v>
      </c>
      <c r="D132" s="62">
        <f>D156</f>
        <v>5938122.7699999996</v>
      </c>
      <c r="E132" s="62">
        <f t="shared" ref="E132:F132" si="25">E156</f>
        <v>95692.72</v>
      </c>
      <c r="F132" s="152">
        <f t="shared" si="25"/>
        <v>5842430.0499999998</v>
      </c>
    </row>
    <row r="133" spans="1:7" ht="22.5" x14ac:dyDescent="0.2">
      <c r="A133" s="154" t="s">
        <v>82</v>
      </c>
      <c r="B133" s="115" t="s">
        <v>72</v>
      </c>
      <c r="C133" s="116" t="s">
        <v>619</v>
      </c>
      <c r="D133" s="62">
        <f>D157</f>
        <v>125000</v>
      </c>
      <c r="E133" s="62">
        <f>E157</f>
        <v>0</v>
      </c>
      <c r="F133" s="152">
        <f>D133-E133</f>
        <v>125000</v>
      </c>
    </row>
    <row r="134" spans="1:7" ht="45" x14ac:dyDescent="0.2">
      <c r="A134" s="154" t="s">
        <v>84</v>
      </c>
      <c r="B134" s="115" t="s">
        <v>72</v>
      </c>
      <c r="C134" s="116" t="s">
        <v>578</v>
      </c>
      <c r="D134" s="62">
        <f>D158</f>
        <v>1570726.1</v>
      </c>
      <c r="E134" s="62">
        <f t="shared" ref="E134:F134" si="26">E158</f>
        <v>0</v>
      </c>
      <c r="F134" s="152">
        <f t="shared" si="26"/>
        <v>1570726.1</v>
      </c>
    </row>
    <row r="135" spans="1:7" ht="25.15" customHeight="1" x14ac:dyDescent="0.2">
      <c r="A135" s="154" t="s">
        <v>94</v>
      </c>
      <c r="B135" s="115" t="s">
        <v>72</v>
      </c>
      <c r="C135" s="116" t="s">
        <v>186</v>
      </c>
      <c r="D135" s="62">
        <f>D159+D168+D172</f>
        <v>21031510.18</v>
      </c>
      <c r="E135" s="62">
        <f>E159+E168+E172</f>
        <v>54198.92</v>
      </c>
      <c r="F135" s="152">
        <f>D135-E135</f>
        <v>20977311.259999998</v>
      </c>
    </row>
    <row r="136" spans="1:7" ht="33" customHeight="1" x14ac:dyDescent="0.2">
      <c r="A136" s="154" t="s">
        <v>96</v>
      </c>
      <c r="B136" s="115" t="s">
        <v>72</v>
      </c>
      <c r="C136" s="116" t="s">
        <v>187</v>
      </c>
      <c r="D136" s="62">
        <f>D160+D169+D173</f>
        <v>21031510.18</v>
      </c>
      <c r="E136" s="62">
        <f>E160+E169+E173</f>
        <v>54198.92</v>
      </c>
      <c r="F136" s="152">
        <f t="shared" si="19"/>
        <v>20977311.259999998</v>
      </c>
    </row>
    <row r="137" spans="1:7" ht="27" customHeight="1" x14ac:dyDescent="0.2">
      <c r="A137" s="154" t="s">
        <v>98</v>
      </c>
      <c r="B137" s="115" t="s">
        <v>72</v>
      </c>
      <c r="C137" s="116" t="s">
        <v>621</v>
      </c>
      <c r="D137" s="62">
        <f>D161</f>
        <v>27800</v>
      </c>
      <c r="E137" s="62">
        <f>E161</f>
        <v>1290.6099999999999</v>
      </c>
      <c r="F137" s="152">
        <f>D137-E137</f>
        <v>26509.39</v>
      </c>
    </row>
    <row r="138" spans="1:7" ht="16.149999999999999" customHeight="1" x14ac:dyDescent="0.2">
      <c r="A138" s="154" t="s">
        <v>100</v>
      </c>
      <c r="B138" s="115" t="s">
        <v>72</v>
      </c>
      <c r="C138" s="116" t="s">
        <v>188</v>
      </c>
      <c r="D138" s="62">
        <f>D162+D170+D174</f>
        <v>21003710.18</v>
      </c>
      <c r="E138" s="62">
        <f>E162+E170+E174</f>
        <v>52908.31</v>
      </c>
      <c r="F138" s="152">
        <f t="shared" si="19"/>
        <v>20950801.870000001</v>
      </c>
    </row>
    <row r="139" spans="1:7" ht="36" customHeight="1" x14ac:dyDescent="0.2">
      <c r="A139" s="154" t="s">
        <v>189</v>
      </c>
      <c r="B139" s="115" t="s">
        <v>72</v>
      </c>
      <c r="C139" s="116" t="s">
        <v>706</v>
      </c>
      <c r="D139" s="62">
        <f>D140</f>
        <v>215000</v>
      </c>
      <c r="E139" s="62">
        <f>E140</f>
        <v>0</v>
      </c>
      <c r="F139" s="152">
        <f>D139-E139</f>
        <v>215000</v>
      </c>
    </row>
    <row r="140" spans="1:7" ht="54.75" customHeight="1" x14ac:dyDescent="0.2">
      <c r="A140" s="154" t="s">
        <v>540</v>
      </c>
      <c r="B140" s="115" t="s">
        <v>72</v>
      </c>
      <c r="C140" s="116" t="s">
        <v>707</v>
      </c>
      <c r="D140" s="62">
        <f>D141</f>
        <v>215000</v>
      </c>
      <c r="E140" s="62">
        <f>E141</f>
        <v>0</v>
      </c>
      <c r="F140" s="152">
        <f>D140-E140</f>
        <v>215000</v>
      </c>
    </row>
    <row r="141" spans="1:7" ht="40.5" customHeight="1" x14ac:dyDescent="0.2">
      <c r="A141" s="154" t="s">
        <v>584</v>
      </c>
      <c r="B141" s="115" t="s">
        <v>72</v>
      </c>
      <c r="C141" s="116" t="s">
        <v>708</v>
      </c>
      <c r="D141" s="62">
        <f>D177</f>
        <v>215000</v>
      </c>
      <c r="E141" s="62">
        <f>E177</f>
        <v>0</v>
      </c>
      <c r="F141" s="152">
        <f>D141-E141</f>
        <v>215000</v>
      </c>
    </row>
    <row r="142" spans="1:7" ht="18.600000000000001" customHeight="1" x14ac:dyDescent="0.2">
      <c r="A142" s="154" t="s">
        <v>102</v>
      </c>
      <c r="B142" s="115" t="s">
        <v>72</v>
      </c>
      <c r="C142" s="116" t="s">
        <v>192</v>
      </c>
      <c r="D142" s="62">
        <f>D143+D146</f>
        <v>1456124</v>
      </c>
      <c r="E142" s="62">
        <f>E143+E146</f>
        <v>0</v>
      </c>
      <c r="F142" s="152">
        <f>F143+F146</f>
        <v>1456124</v>
      </c>
    </row>
    <row r="143" spans="1:7" ht="48.75" customHeight="1" x14ac:dyDescent="0.2">
      <c r="A143" s="154" t="s">
        <v>193</v>
      </c>
      <c r="B143" s="115" t="s">
        <v>72</v>
      </c>
      <c r="C143" s="116" t="s">
        <v>194</v>
      </c>
      <c r="D143" s="62">
        <f>D151+D179</f>
        <v>1311564</v>
      </c>
      <c r="E143" s="62">
        <f>E151+E179</f>
        <v>0</v>
      </c>
      <c r="F143" s="152">
        <f t="shared" si="19"/>
        <v>1311564</v>
      </c>
    </row>
    <row r="144" spans="1:7" ht="57" customHeight="1" x14ac:dyDescent="0.2">
      <c r="A144" s="154" t="s">
        <v>195</v>
      </c>
      <c r="B144" s="115" t="s">
        <v>72</v>
      </c>
      <c r="C144" s="116" t="s">
        <v>196</v>
      </c>
      <c r="D144" s="62">
        <f>D180</f>
        <v>1199564</v>
      </c>
      <c r="E144" s="62">
        <f>E180</f>
        <v>0</v>
      </c>
      <c r="F144" s="152">
        <f t="shared" si="19"/>
        <v>1199564</v>
      </c>
      <c r="G144" s="64"/>
    </row>
    <row r="145" spans="1:6" ht="62.25" customHeight="1" x14ac:dyDescent="0.2">
      <c r="A145" s="154" t="s">
        <v>197</v>
      </c>
      <c r="B145" s="115" t="s">
        <v>72</v>
      </c>
      <c r="C145" s="116" t="s">
        <v>198</v>
      </c>
      <c r="D145" s="62">
        <f>D152</f>
        <v>112000</v>
      </c>
      <c r="E145" s="62">
        <f>E152</f>
        <v>0</v>
      </c>
      <c r="F145" s="152">
        <f t="shared" si="19"/>
        <v>112000</v>
      </c>
    </row>
    <row r="146" spans="1:6" x14ac:dyDescent="0.2">
      <c r="A146" s="154" t="s">
        <v>108</v>
      </c>
      <c r="B146" s="115" t="s">
        <v>72</v>
      </c>
      <c r="C146" s="116" t="s">
        <v>597</v>
      </c>
      <c r="D146" s="62">
        <f t="shared" ref="D146:E148" si="27">D164</f>
        <v>144560</v>
      </c>
      <c r="E146" s="62">
        <f t="shared" si="27"/>
        <v>0</v>
      </c>
      <c r="F146" s="152">
        <f t="shared" si="19"/>
        <v>144560</v>
      </c>
    </row>
    <row r="147" spans="1:6" ht="18.75" customHeight="1" x14ac:dyDescent="0.2">
      <c r="A147" s="154" t="s">
        <v>102</v>
      </c>
      <c r="B147" s="115" t="s">
        <v>72</v>
      </c>
      <c r="C147" s="116" t="s">
        <v>596</v>
      </c>
      <c r="D147" s="62">
        <f t="shared" si="27"/>
        <v>139560</v>
      </c>
      <c r="E147" s="62">
        <f t="shared" si="27"/>
        <v>0</v>
      </c>
      <c r="F147" s="152">
        <f>D147-E147</f>
        <v>139560</v>
      </c>
    </row>
    <row r="148" spans="1:6" ht="18.75" customHeight="1" x14ac:dyDescent="0.2">
      <c r="A148" s="154" t="s">
        <v>114</v>
      </c>
      <c r="B148" s="115" t="s">
        <v>72</v>
      </c>
      <c r="C148" s="116" t="s">
        <v>623</v>
      </c>
      <c r="D148" s="62">
        <f t="shared" si="27"/>
        <v>5000</v>
      </c>
      <c r="E148" s="62">
        <f t="shared" si="27"/>
        <v>0</v>
      </c>
      <c r="F148" s="152">
        <f>D148-E148</f>
        <v>5000</v>
      </c>
    </row>
    <row r="149" spans="1:6" x14ac:dyDescent="0.2">
      <c r="A149" s="160" t="s">
        <v>199</v>
      </c>
      <c r="B149" s="60" t="s">
        <v>72</v>
      </c>
      <c r="C149" s="61" t="s">
        <v>200</v>
      </c>
      <c r="D149" s="85">
        <f>D150</f>
        <v>112000</v>
      </c>
      <c r="E149" s="85">
        <f>E150</f>
        <v>0</v>
      </c>
      <c r="F149" s="150">
        <f t="shared" si="19"/>
        <v>112000</v>
      </c>
    </row>
    <row r="150" spans="1:6" ht="16.5" customHeight="1" x14ac:dyDescent="0.2">
      <c r="A150" s="154" t="s">
        <v>102</v>
      </c>
      <c r="B150" s="115" t="s">
        <v>72</v>
      </c>
      <c r="C150" s="116" t="s">
        <v>201</v>
      </c>
      <c r="D150" s="62">
        <f t="shared" ref="D150:E151" si="28">D151</f>
        <v>112000</v>
      </c>
      <c r="E150" s="62">
        <f t="shared" si="28"/>
        <v>0</v>
      </c>
      <c r="F150" s="152">
        <f t="shared" si="19"/>
        <v>112000</v>
      </c>
    </row>
    <row r="151" spans="1:6" ht="48" customHeight="1" x14ac:dyDescent="0.2">
      <c r="A151" s="154" t="s">
        <v>193</v>
      </c>
      <c r="B151" s="115" t="s">
        <v>72</v>
      </c>
      <c r="C151" s="116" t="s">
        <v>202</v>
      </c>
      <c r="D151" s="62">
        <f t="shared" si="28"/>
        <v>112000</v>
      </c>
      <c r="E151" s="62">
        <f t="shared" si="28"/>
        <v>0</v>
      </c>
      <c r="F151" s="152">
        <f t="shared" si="19"/>
        <v>112000</v>
      </c>
    </row>
    <row r="152" spans="1:6" ht="60" customHeight="1" x14ac:dyDescent="0.2">
      <c r="A152" s="154" t="s">
        <v>195</v>
      </c>
      <c r="B152" s="115" t="s">
        <v>72</v>
      </c>
      <c r="C152" s="116" t="s">
        <v>705</v>
      </c>
      <c r="D152" s="62">
        <v>112000</v>
      </c>
      <c r="E152" s="62">
        <v>0</v>
      </c>
      <c r="F152" s="152">
        <f t="shared" si="19"/>
        <v>112000</v>
      </c>
    </row>
    <row r="153" spans="1:6" ht="19.149999999999999" customHeight="1" x14ac:dyDescent="0.2">
      <c r="A153" s="160" t="s">
        <v>203</v>
      </c>
      <c r="B153" s="60" t="s">
        <v>72</v>
      </c>
      <c r="C153" s="61" t="s">
        <v>204</v>
      </c>
      <c r="D153" s="85">
        <f>D154+D159+D163</f>
        <v>16378368.67</v>
      </c>
      <c r="E153" s="85">
        <f>E154+E159+E163</f>
        <v>149891.64000000001</v>
      </c>
      <c r="F153" s="150">
        <f t="shared" ref="F153:F158" si="29">D153-E153</f>
        <v>16228477.029999999</v>
      </c>
    </row>
    <row r="154" spans="1:6" ht="59.25" customHeight="1" x14ac:dyDescent="0.2">
      <c r="A154" s="154" t="s">
        <v>76</v>
      </c>
      <c r="B154" s="115" t="s">
        <v>72</v>
      </c>
      <c r="C154" s="116" t="s">
        <v>574</v>
      </c>
      <c r="D154" s="62">
        <f>D155</f>
        <v>7633848.8699999992</v>
      </c>
      <c r="E154" s="62">
        <f>E155</f>
        <v>95692.72</v>
      </c>
      <c r="F154" s="152">
        <f t="shared" si="29"/>
        <v>7538156.1499999994</v>
      </c>
    </row>
    <row r="155" spans="1:6" ht="22.5" x14ac:dyDescent="0.2">
      <c r="A155" s="154" t="s">
        <v>78</v>
      </c>
      <c r="B155" s="115" t="s">
        <v>72</v>
      </c>
      <c r="C155" s="116" t="s">
        <v>575</v>
      </c>
      <c r="D155" s="62">
        <f>D156+D157+D158</f>
        <v>7633848.8699999992</v>
      </c>
      <c r="E155" s="62">
        <f>E156+E157+E158</f>
        <v>95692.72</v>
      </c>
      <c r="F155" s="152">
        <f t="shared" si="29"/>
        <v>7538156.1499999994</v>
      </c>
    </row>
    <row r="156" spans="1:6" ht="19.149999999999999" customHeight="1" x14ac:dyDescent="0.2">
      <c r="A156" s="154" t="s">
        <v>80</v>
      </c>
      <c r="B156" s="115" t="s">
        <v>72</v>
      </c>
      <c r="C156" s="116" t="s">
        <v>576</v>
      </c>
      <c r="D156" s="62">
        <v>5938122.7699999996</v>
      </c>
      <c r="E156" s="62">
        <v>95692.72</v>
      </c>
      <c r="F156" s="152">
        <f t="shared" si="29"/>
        <v>5842430.0499999998</v>
      </c>
    </row>
    <row r="157" spans="1:6" ht="25.5" customHeight="1" x14ac:dyDescent="0.2">
      <c r="A157" s="154" t="s">
        <v>82</v>
      </c>
      <c r="B157" s="115" t="s">
        <v>72</v>
      </c>
      <c r="C157" s="116" t="s">
        <v>618</v>
      </c>
      <c r="D157" s="62">
        <v>125000</v>
      </c>
      <c r="E157" s="62">
        <v>0</v>
      </c>
      <c r="F157" s="152">
        <f t="shared" si="29"/>
        <v>125000</v>
      </c>
    </row>
    <row r="158" spans="1:6" ht="45" x14ac:dyDescent="0.2">
      <c r="A158" s="154" t="s">
        <v>84</v>
      </c>
      <c r="B158" s="115" t="s">
        <v>72</v>
      </c>
      <c r="C158" s="116" t="s">
        <v>577</v>
      </c>
      <c r="D158" s="62">
        <v>1570726.1</v>
      </c>
      <c r="E158" s="62">
        <v>0</v>
      </c>
      <c r="F158" s="152">
        <f t="shared" si="29"/>
        <v>1570726.1</v>
      </c>
    </row>
    <row r="159" spans="1:6" ht="23.45" customHeight="1" x14ac:dyDescent="0.2">
      <c r="A159" s="154" t="s">
        <v>94</v>
      </c>
      <c r="B159" s="115" t="s">
        <v>72</v>
      </c>
      <c r="C159" s="116" t="s">
        <v>205</v>
      </c>
      <c r="D159" s="62">
        <f t="shared" ref="D159:E159" si="30">D160</f>
        <v>8599959.8000000007</v>
      </c>
      <c r="E159" s="62">
        <f t="shared" si="30"/>
        <v>54198.92</v>
      </c>
      <c r="F159" s="152">
        <f t="shared" si="19"/>
        <v>8545760.8800000008</v>
      </c>
    </row>
    <row r="160" spans="1:6" ht="33" customHeight="1" x14ac:dyDescent="0.2">
      <c r="A160" s="154" t="s">
        <v>96</v>
      </c>
      <c r="B160" s="115" t="s">
        <v>72</v>
      </c>
      <c r="C160" s="116" t="s">
        <v>206</v>
      </c>
      <c r="D160" s="62">
        <f>D161+D162</f>
        <v>8599959.8000000007</v>
      </c>
      <c r="E160" s="62">
        <f>E161+E162</f>
        <v>54198.92</v>
      </c>
      <c r="F160" s="152">
        <f>D160-E160</f>
        <v>8545760.8800000008</v>
      </c>
    </row>
    <row r="161" spans="1:6" ht="24.75" customHeight="1" x14ac:dyDescent="0.2">
      <c r="A161" s="154" t="s">
        <v>98</v>
      </c>
      <c r="B161" s="115" t="s">
        <v>72</v>
      </c>
      <c r="C161" s="116" t="s">
        <v>620</v>
      </c>
      <c r="D161" s="62">
        <v>27800</v>
      </c>
      <c r="E161" s="62">
        <v>1290.6099999999999</v>
      </c>
      <c r="F161" s="152">
        <f>D161-E161</f>
        <v>26509.39</v>
      </c>
    </row>
    <row r="162" spans="1:6" ht="14.45" customHeight="1" x14ac:dyDescent="0.2">
      <c r="A162" s="154" t="s">
        <v>100</v>
      </c>
      <c r="B162" s="115" t="s">
        <v>72</v>
      </c>
      <c r="C162" s="116" t="s">
        <v>207</v>
      </c>
      <c r="D162" s="62">
        <v>8572159.8000000007</v>
      </c>
      <c r="E162" s="62">
        <v>52908.31</v>
      </c>
      <c r="F162" s="152">
        <f t="shared" si="19"/>
        <v>8519251.4900000002</v>
      </c>
    </row>
    <row r="163" spans="1:6" ht="14.45" customHeight="1" x14ac:dyDescent="0.2">
      <c r="A163" s="154" t="s">
        <v>102</v>
      </c>
      <c r="B163" s="115" t="s">
        <v>72</v>
      </c>
      <c r="C163" s="116" t="s">
        <v>593</v>
      </c>
      <c r="D163" s="62">
        <f>D164</f>
        <v>144560</v>
      </c>
      <c r="E163" s="62">
        <f>E164</f>
        <v>0</v>
      </c>
      <c r="F163" s="152">
        <f>D163-E163</f>
        <v>144560</v>
      </c>
    </row>
    <row r="164" spans="1:6" ht="14.45" customHeight="1" x14ac:dyDescent="0.2">
      <c r="A164" s="154" t="s">
        <v>108</v>
      </c>
      <c r="B164" s="115" t="s">
        <v>72</v>
      </c>
      <c r="C164" s="116" t="s">
        <v>594</v>
      </c>
      <c r="D164" s="62">
        <f>D165+D166</f>
        <v>144560</v>
      </c>
      <c r="E164" s="62">
        <f>E165+E166</f>
        <v>0</v>
      </c>
      <c r="F164" s="152">
        <f>D164-E164</f>
        <v>144560</v>
      </c>
    </row>
    <row r="165" spans="1:6" ht="14.45" customHeight="1" x14ac:dyDescent="0.2">
      <c r="A165" s="154" t="s">
        <v>112</v>
      </c>
      <c r="B165" s="115" t="s">
        <v>72</v>
      </c>
      <c r="C165" s="116" t="s">
        <v>595</v>
      </c>
      <c r="D165" s="62">
        <v>139560</v>
      </c>
      <c r="E165" s="62">
        <v>0</v>
      </c>
      <c r="F165" s="152">
        <f>D165-E165</f>
        <v>139560</v>
      </c>
    </row>
    <row r="166" spans="1:6" ht="14.45" customHeight="1" x14ac:dyDescent="0.2">
      <c r="A166" s="154" t="s">
        <v>114</v>
      </c>
      <c r="B166" s="115" t="s">
        <v>72</v>
      </c>
      <c r="C166" s="116" t="s">
        <v>622</v>
      </c>
      <c r="D166" s="62">
        <v>5000</v>
      </c>
      <c r="E166" s="62">
        <v>0</v>
      </c>
      <c r="F166" s="152">
        <f>D166-E166</f>
        <v>5000</v>
      </c>
    </row>
    <row r="167" spans="1:6" ht="14.45" customHeight="1" x14ac:dyDescent="0.2">
      <c r="A167" s="160" t="s">
        <v>208</v>
      </c>
      <c r="B167" s="60" t="s">
        <v>72</v>
      </c>
      <c r="C167" s="61" t="s">
        <v>209</v>
      </c>
      <c r="D167" s="85">
        <f t="shared" ref="D167:E168" si="31">D168</f>
        <v>11931550.380000001</v>
      </c>
      <c r="E167" s="85">
        <f t="shared" si="31"/>
        <v>0</v>
      </c>
      <c r="F167" s="150">
        <f t="shared" ref="F167:F239" si="32">D167-E167</f>
        <v>11931550.380000001</v>
      </c>
    </row>
    <row r="168" spans="1:6" ht="24" customHeight="1" x14ac:dyDescent="0.2">
      <c r="A168" s="154" t="s">
        <v>94</v>
      </c>
      <c r="B168" s="115" t="s">
        <v>72</v>
      </c>
      <c r="C168" s="116" t="s">
        <v>210</v>
      </c>
      <c r="D168" s="62">
        <f t="shared" si="31"/>
        <v>11931550.380000001</v>
      </c>
      <c r="E168" s="62">
        <f t="shared" si="31"/>
        <v>0</v>
      </c>
      <c r="F168" s="152">
        <f t="shared" si="32"/>
        <v>11931550.380000001</v>
      </c>
    </row>
    <row r="169" spans="1:6" ht="30" customHeight="1" x14ac:dyDescent="0.2">
      <c r="A169" s="154" t="s">
        <v>96</v>
      </c>
      <c r="B169" s="115" t="s">
        <v>72</v>
      </c>
      <c r="C169" s="116" t="s">
        <v>211</v>
      </c>
      <c r="D169" s="62">
        <f>D170</f>
        <v>11931550.380000001</v>
      </c>
      <c r="E169" s="62">
        <f>E170</f>
        <v>0</v>
      </c>
      <c r="F169" s="152">
        <f>F170</f>
        <v>11931550.380000001</v>
      </c>
    </row>
    <row r="170" spans="1:6" ht="15.6" customHeight="1" x14ac:dyDescent="0.2">
      <c r="A170" s="154" t="s">
        <v>100</v>
      </c>
      <c r="B170" s="115" t="s">
        <v>72</v>
      </c>
      <c r="C170" s="116" t="s">
        <v>212</v>
      </c>
      <c r="D170" s="62">
        <v>11931550.380000001</v>
      </c>
      <c r="E170" s="100">
        <v>0</v>
      </c>
      <c r="F170" s="152">
        <f t="shared" si="32"/>
        <v>11931550.380000001</v>
      </c>
    </row>
    <row r="171" spans="1:6" ht="22.9" customHeight="1" x14ac:dyDescent="0.2">
      <c r="A171" s="160" t="s">
        <v>213</v>
      </c>
      <c r="B171" s="60" t="s">
        <v>72</v>
      </c>
      <c r="C171" s="61" t="s">
        <v>214</v>
      </c>
      <c r="D171" s="85">
        <f>D172+D178</f>
        <v>1699564</v>
      </c>
      <c r="E171" s="85">
        <f>E172+E178</f>
        <v>0</v>
      </c>
      <c r="F171" s="150">
        <f t="shared" si="32"/>
        <v>1699564</v>
      </c>
    </row>
    <row r="172" spans="1:6" ht="25.15" customHeight="1" x14ac:dyDescent="0.2">
      <c r="A172" s="154" t="s">
        <v>94</v>
      </c>
      <c r="B172" s="115" t="s">
        <v>72</v>
      </c>
      <c r="C172" s="116" t="s">
        <v>215</v>
      </c>
      <c r="D172" s="62">
        <f>D173</f>
        <v>500000</v>
      </c>
      <c r="E172" s="62">
        <f>E173</f>
        <v>0</v>
      </c>
      <c r="F172" s="152">
        <f t="shared" si="32"/>
        <v>500000</v>
      </c>
    </row>
    <row r="173" spans="1:6" ht="35.450000000000003" customHeight="1" x14ac:dyDescent="0.2">
      <c r="A173" s="154" t="s">
        <v>96</v>
      </c>
      <c r="B173" s="115" t="s">
        <v>72</v>
      </c>
      <c r="C173" s="116" t="s">
        <v>216</v>
      </c>
      <c r="D173" s="62">
        <f>D174</f>
        <v>500000</v>
      </c>
      <c r="E173" s="62">
        <f>E174</f>
        <v>0</v>
      </c>
      <c r="F173" s="152">
        <f t="shared" si="32"/>
        <v>500000</v>
      </c>
    </row>
    <row r="174" spans="1:6" ht="19.149999999999999" customHeight="1" x14ac:dyDescent="0.2">
      <c r="A174" s="154" t="s">
        <v>100</v>
      </c>
      <c r="B174" s="115" t="s">
        <v>72</v>
      </c>
      <c r="C174" s="116" t="s">
        <v>469</v>
      </c>
      <c r="D174" s="62">
        <v>500000</v>
      </c>
      <c r="E174" s="62">
        <v>0</v>
      </c>
      <c r="F174" s="152">
        <f>D174-E174</f>
        <v>500000</v>
      </c>
    </row>
    <row r="175" spans="1:6" ht="35.25" customHeight="1" x14ac:dyDescent="0.2">
      <c r="A175" s="154" t="s">
        <v>189</v>
      </c>
      <c r="B175" s="115" t="s">
        <v>72</v>
      </c>
      <c r="C175" s="116" t="s">
        <v>706</v>
      </c>
      <c r="D175" s="62">
        <f>D176</f>
        <v>215000</v>
      </c>
      <c r="E175" s="62">
        <f>E176</f>
        <v>0</v>
      </c>
      <c r="F175" s="152">
        <f>D175-E175</f>
        <v>215000</v>
      </c>
    </row>
    <row r="176" spans="1:6" ht="55.5" customHeight="1" x14ac:dyDescent="0.2">
      <c r="A176" s="154" t="s">
        <v>540</v>
      </c>
      <c r="B176" s="115" t="s">
        <v>72</v>
      </c>
      <c r="C176" s="116" t="s">
        <v>707</v>
      </c>
      <c r="D176" s="62">
        <f>D177</f>
        <v>215000</v>
      </c>
      <c r="E176" s="62">
        <f>E177</f>
        <v>0</v>
      </c>
      <c r="F176" s="152">
        <f>D176-E176</f>
        <v>215000</v>
      </c>
    </row>
    <row r="177" spans="1:6" ht="28.5" customHeight="1" x14ac:dyDescent="0.2">
      <c r="A177" s="154" t="s">
        <v>584</v>
      </c>
      <c r="B177" s="115" t="s">
        <v>72</v>
      </c>
      <c r="C177" s="116" t="s">
        <v>708</v>
      </c>
      <c r="D177" s="62">
        <v>215000</v>
      </c>
      <c r="E177" s="62">
        <v>0</v>
      </c>
      <c r="F177" s="152">
        <f>D177-E177</f>
        <v>215000</v>
      </c>
    </row>
    <row r="178" spans="1:6" ht="15.75" customHeight="1" x14ac:dyDescent="0.2">
      <c r="A178" s="154" t="s">
        <v>102</v>
      </c>
      <c r="B178" s="115" t="s">
        <v>72</v>
      </c>
      <c r="C178" s="116" t="s">
        <v>217</v>
      </c>
      <c r="D178" s="62">
        <f>D179</f>
        <v>1199564</v>
      </c>
      <c r="E178" s="62">
        <f>E179</f>
        <v>0</v>
      </c>
      <c r="F178" s="152">
        <f t="shared" si="32"/>
        <v>1199564</v>
      </c>
    </row>
    <row r="179" spans="1:6" ht="46.5" customHeight="1" x14ac:dyDescent="0.2">
      <c r="A179" s="154" t="s">
        <v>193</v>
      </c>
      <c r="B179" s="115" t="s">
        <v>72</v>
      </c>
      <c r="C179" s="116" t="s">
        <v>218</v>
      </c>
      <c r="D179" s="62">
        <f>D180</f>
        <v>1199564</v>
      </c>
      <c r="E179" s="62">
        <f>E180</f>
        <v>0</v>
      </c>
      <c r="F179" s="152">
        <f t="shared" si="32"/>
        <v>1199564</v>
      </c>
    </row>
    <row r="180" spans="1:6" ht="57.75" customHeight="1" x14ac:dyDescent="0.2">
      <c r="A180" s="154" t="s">
        <v>195</v>
      </c>
      <c r="B180" s="115" t="s">
        <v>72</v>
      </c>
      <c r="C180" s="116" t="s">
        <v>219</v>
      </c>
      <c r="D180" s="62">
        <v>1199564</v>
      </c>
      <c r="E180" s="62">
        <v>0</v>
      </c>
      <c r="F180" s="152">
        <f t="shared" si="32"/>
        <v>1199564</v>
      </c>
    </row>
    <row r="181" spans="1:6" ht="22.9" customHeight="1" x14ac:dyDescent="0.2">
      <c r="A181" s="160" t="s">
        <v>220</v>
      </c>
      <c r="B181" s="60" t="s">
        <v>72</v>
      </c>
      <c r="C181" s="61" t="s">
        <v>221</v>
      </c>
      <c r="D181" s="85">
        <f>D182+D186+D190</f>
        <v>112689665.48</v>
      </c>
      <c r="E181" s="85">
        <f>E182+E186+E190</f>
        <v>944933.95</v>
      </c>
      <c r="F181" s="150">
        <f t="shared" si="32"/>
        <v>111744731.53</v>
      </c>
    </row>
    <row r="182" spans="1:6" ht="30.75" customHeight="1" x14ac:dyDescent="0.2">
      <c r="A182" s="154" t="s">
        <v>94</v>
      </c>
      <c r="B182" s="115" t="s">
        <v>72</v>
      </c>
      <c r="C182" s="116" t="s">
        <v>222</v>
      </c>
      <c r="D182" s="62">
        <f>D194+D198+D203</f>
        <v>63877986.449999996</v>
      </c>
      <c r="E182" s="62">
        <f>E194+E198+E203</f>
        <v>314083.94999999995</v>
      </c>
      <c r="F182" s="152">
        <f t="shared" si="32"/>
        <v>63563902.499999993</v>
      </c>
    </row>
    <row r="183" spans="1:6" ht="33" customHeight="1" x14ac:dyDescent="0.2">
      <c r="A183" s="154" t="s">
        <v>96</v>
      </c>
      <c r="B183" s="115" t="s">
        <v>72</v>
      </c>
      <c r="C183" s="116" t="s">
        <v>223</v>
      </c>
      <c r="D183" s="62">
        <f>D184+D185</f>
        <v>63877986.449999996</v>
      </c>
      <c r="E183" s="62">
        <f>E184+E185</f>
        <v>314083.94999999995</v>
      </c>
      <c r="F183" s="152">
        <f t="shared" si="32"/>
        <v>63563902.499999993</v>
      </c>
    </row>
    <row r="184" spans="1:6" ht="13.15" customHeight="1" x14ac:dyDescent="0.2">
      <c r="A184" s="154" t="s">
        <v>100</v>
      </c>
      <c r="B184" s="115" t="s">
        <v>72</v>
      </c>
      <c r="C184" s="116" t="s">
        <v>224</v>
      </c>
      <c r="D184" s="62">
        <f>D196+D200+D205</f>
        <v>41191798.769999996</v>
      </c>
      <c r="E184" s="62">
        <f>E196+E200+E205</f>
        <v>314083.94999999995</v>
      </c>
      <c r="F184" s="152">
        <f>F196+F200+F205</f>
        <v>40877714.82</v>
      </c>
    </row>
    <row r="185" spans="1:6" ht="15.6" customHeight="1" x14ac:dyDescent="0.2">
      <c r="A185" s="154" t="s">
        <v>521</v>
      </c>
      <c r="B185" s="115" t="s">
        <v>72</v>
      </c>
      <c r="C185" s="116" t="s">
        <v>519</v>
      </c>
      <c r="D185" s="62">
        <f>D201+D206</f>
        <v>22686187.68</v>
      </c>
      <c r="E185" s="62">
        <f>E201+E206</f>
        <v>0</v>
      </c>
      <c r="F185" s="152">
        <f>F201+F206</f>
        <v>22686187.68</v>
      </c>
    </row>
    <row r="186" spans="1:6" ht="34.9" customHeight="1" x14ac:dyDescent="0.2">
      <c r="A186" s="154" t="s">
        <v>189</v>
      </c>
      <c r="B186" s="115" t="s">
        <v>72</v>
      </c>
      <c r="C186" s="116" t="s">
        <v>227</v>
      </c>
      <c r="D186" s="62">
        <f>D187</f>
        <v>48802304.100000001</v>
      </c>
      <c r="E186" s="62">
        <f>E187</f>
        <v>630850</v>
      </c>
      <c r="F186" s="152">
        <f t="shared" si="32"/>
        <v>48171454.100000001</v>
      </c>
    </row>
    <row r="187" spans="1:6" ht="13.9" customHeight="1" x14ac:dyDescent="0.2">
      <c r="A187" s="154" t="s">
        <v>190</v>
      </c>
      <c r="B187" s="115" t="s">
        <v>72</v>
      </c>
      <c r="C187" s="116" t="s">
        <v>228</v>
      </c>
      <c r="D187" s="62">
        <f>D188+D189</f>
        <v>48802304.100000001</v>
      </c>
      <c r="E187" s="62">
        <f>E188+E189</f>
        <v>630850</v>
      </c>
      <c r="F187" s="152">
        <f t="shared" si="32"/>
        <v>48171454.100000001</v>
      </c>
    </row>
    <row r="188" spans="1:6" ht="58.9" customHeight="1" x14ac:dyDescent="0.2">
      <c r="A188" s="154" t="s">
        <v>229</v>
      </c>
      <c r="B188" s="115" t="s">
        <v>72</v>
      </c>
      <c r="C188" s="116" t="s">
        <v>230</v>
      </c>
      <c r="D188" s="62">
        <f>D213</f>
        <v>47565167.100000001</v>
      </c>
      <c r="E188" s="62">
        <f>E213</f>
        <v>630850</v>
      </c>
      <c r="F188" s="152">
        <f t="shared" si="32"/>
        <v>46934317.100000001</v>
      </c>
    </row>
    <row r="189" spans="1:6" ht="23.45" customHeight="1" x14ac:dyDescent="0.2">
      <c r="A189" s="154" t="s">
        <v>191</v>
      </c>
      <c r="B189" s="115" t="s">
        <v>72</v>
      </c>
      <c r="C189" s="116" t="s">
        <v>231</v>
      </c>
      <c r="D189" s="62">
        <f>D214</f>
        <v>1237137</v>
      </c>
      <c r="E189" s="62">
        <f>E214</f>
        <v>0</v>
      </c>
      <c r="F189" s="152">
        <f t="shared" si="32"/>
        <v>1237137</v>
      </c>
    </row>
    <row r="190" spans="1:6" x14ac:dyDescent="0.2">
      <c r="A190" s="154" t="s">
        <v>102</v>
      </c>
      <c r="B190" s="115" t="s">
        <v>72</v>
      </c>
      <c r="C190" s="116" t="s">
        <v>554</v>
      </c>
      <c r="D190" s="62">
        <f t="shared" ref="D190:E192" si="33">D207</f>
        <v>9374.93</v>
      </c>
      <c r="E190" s="62">
        <f t="shared" si="33"/>
        <v>0</v>
      </c>
      <c r="F190" s="152">
        <f t="shared" si="32"/>
        <v>9374.93</v>
      </c>
    </row>
    <row r="191" spans="1:6" x14ac:dyDescent="0.2">
      <c r="A191" s="154" t="s">
        <v>108</v>
      </c>
      <c r="B191" s="115" t="s">
        <v>72</v>
      </c>
      <c r="C191" s="116" t="s">
        <v>555</v>
      </c>
      <c r="D191" s="62">
        <f t="shared" si="33"/>
        <v>9374.93</v>
      </c>
      <c r="E191" s="62">
        <f t="shared" si="33"/>
        <v>0</v>
      </c>
      <c r="F191" s="152">
        <f t="shared" si="32"/>
        <v>9374.93</v>
      </c>
    </row>
    <row r="192" spans="1:6" x14ac:dyDescent="0.2">
      <c r="A192" s="154" t="s">
        <v>114</v>
      </c>
      <c r="B192" s="115" t="s">
        <v>72</v>
      </c>
      <c r="C192" s="116" t="s">
        <v>556</v>
      </c>
      <c r="D192" s="62">
        <f t="shared" si="33"/>
        <v>9374.93</v>
      </c>
      <c r="E192" s="62">
        <f t="shared" si="33"/>
        <v>0</v>
      </c>
      <c r="F192" s="152">
        <f t="shared" si="32"/>
        <v>9374.93</v>
      </c>
    </row>
    <row r="193" spans="1:6" ht="16.149999999999999" customHeight="1" x14ac:dyDescent="0.2">
      <c r="A193" s="160" t="s">
        <v>232</v>
      </c>
      <c r="B193" s="60" t="s">
        <v>72</v>
      </c>
      <c r="C193" s="61" t="s">
        <v>233</v>
      </c>
      <c r="D193" s="85">
        <f>D194</f>
        <v>8775068.5199999996</v>
      </c>
      <c r="E193" s="85">
        <f>E194</f>
        <v>246421.61</v>
      </c>
      <c r="F193" s="150">
        <f t="shared" si="32"/>
        <v>8528646.9100000001</v>
      </c>
    </row>
    <row r="194" spans="1:6" ht="25.15" customHeight="1" x14ac:dyDescent="0.2">
      <c r="A194" s="154" t="s">
        <v>94</v>
      </c>
      <c r="B194" s="115" t="s">
        <v>72</v>
      </c>
      <c r="C194" s="116" t="s">
        <v>234</v>
      </c>
      <c r="D194" s="62">
        <f t="shared" ref="D194:E195" si="34">D195</f>
        <v>8775068.5199999996</v>
      </c>
      <c r="E194" s="62">
        <f t="shared" si="34"/>
        <v>246421.61</v>
      </c>
      <c r="F194" s="152">
        <f t="shared" si="32"/>
        <v>8528646.9100000001</v>
      </c>
    </row>
    <row r="195" spans="1:6" ht="35.450000000000003" customHeight="1" x14ac:dyDescent="0.2">
      <c r="A195" s="154" t="s">
        <v>96</v>
      </c>
      <c r="B195" s="115" t="s">
        <v>72</v>
      </c>
      <c r="C195" s="116" t="s">
        <v>235</v>
      </c>
      <c r="D195" s="62">
        <f t="shared" si="34"/>
        <v>8775068.5199999996</v>
      </c>
      <c r="E195" s="62">
        <f>E196</f>
        <v>246421.61</v>
      </c>
      <c r="F195" s="152">
        <f t="shared" si="32"/>
        <v>8528646.9100000001</v>
      </c>
    </row>
    <row r="196" spans="1:6" ht="17.45" customHeight="1" x14ac:dyDescent="0.2">
      <c r="A196" s="154" t="s">
        <v>100</v>
      </c>
      <c r="B196" s="115" t="s">
        <v>72</v>
      </c>
      <c r="C196" s="116" t="s">
        <v>236</v>
      </c>
      <c r="D196" s="62">
        <v>8775068.5199999996</v>
      </c>
      <c r="E196" s="62">
        <v>246421.61</v>
      </c>
      <c r="F196" s="152">
        <f t="shared" si="32"/>
        <v>8528646.9100000001</v>
      </c>
    </row>
    <row r="197" spans="1:6" ht="16.149999999999999" customHeight="1" x14ac:dyDescent="0.2">
      <c r="A197" s="160" t="s">
        <v>237</v>
      </c>
      <c r="B197" s="60" t="s">
        <v>72</v>
      </c>
      <c r="C197" s="61" t="s">
        <v>238</v>
      </c>
      <c r="D197" s="85">
        <f>D198</f>
        <v>21499844.02</v>
      </c>
      <c r="E197" s="85">
        <f>E198</f>
        <v>67662.34</v>
      </c>
      <c r="F197" s="150">
        <f t="shared" si="32"/>
        <v>21432181.68</v>
      </c>
    </row>
    <row r="198" spans="1:6" ht="24" customHeight="1" x14ac:dyDescent="0.2">
      <c r="A198" s="154" t="s">
        <v>94</v>
      </c>
      <c r="B198" s="115" t="s">
        <v>72</v>
      </c>
      <c r="C198" s="116" t="s">
        <v>239</v>
      </c>
      <c r="D198" s="62">
        <f>D199</f>
        <v>21499844.02</v>
      </c>
      <c r="E198" s="62">
        <f>E199</f>
        <v>67662.34</v>
      </c>
      <c r="F198" s="152">
        <f t="shared" si="32"/>
        <v>21432181.68</v>
      </c>
    </row>
    <row r="199" spans="1:6" ht="33" customHeight="1" x14ac:dyDescent="0.2">
      <c r="A199" s="154" t="s">
        <v>96</v>
      </c>
      <c r="B199" s="115" t="s">
        <v>72</v>
      </c>
      <c r="C199" s="116" t="s">
        <v>240</v>
      </c>
      <c r="D199" s="62">
        <f>D200+D201</f>
        <v>21499844.02</v>
      </c>
      <c r="E199" s="62">
        <f>E200+E201</f>
        <v>67662.34</v>
      </c>
      <c r="F199" s="152">
        <f t="shared" si="32"/>
        <v>21432181.68</v>
      </c>
    </row>
    <row r="200" spans="1:6" ht="16.899999999999999" customHeight="1" x14ac:dyDescent="0.2">
      <c r="A200" s="154" t="s">
        <v>100</v>
      </c>
      <c r="B200" s="115" t="s">
        <v>72</v>
      </c>
      <c r="C200" s="116" t="s">
        <v>241</v>
      </c>
      <c r="D200" s="62">
        <v>1813656.34</v>
      </c>
      <c r="E200" s="62">
        <v>67662.34</v>
      </c>
      <c r="F200" s="152">
        <f t="shared" si="32"/>
        <v>1745994</v>
      </c>
    </row>
    <row r="201" spans="1:6" ht="15.6" customHeight="1" x14ac:dyDescent="0.2">
      <c r="A201" s="154" t="s">
        <v>521</v>
      </c>
      <c r="B201" s="115" t="s">
        <v>72</v>
      </c>
      <c r="C201" s="116" t="s">
        <v>508</v>
      </c>
      <c r="D201" s="100">
        <v>19686187.68</v>
      </c>
      <c r="E201" s="100">
        <v>0</v>
      </c>
      <c r="F201" s="152">
        <f>D201-E201</f>
        <v>19686187.68</v>
      </c>
    </row>
    <row r="202" spans="1:6" ht="15.6" customHeight="1" x14ac:dyDescent="0.2">
      <c r="A202" s="160" t="s">
        <v>242</v>
      </c>
      <c r="B202" s="60" t="s">
        <v>72</v>
      </c>
      <c r="C202" s="61" t="s">
        <v>243</v>
      </c>
      <c r="D202" s="85">
        <f>D203+D207</f>
        <v>33612448.839999996</v>
      </c>
      <c r="E202" s="85">
        <f>E203+E207</f>
        <v>0</v>
      </c>
      <c r="F202" s="150">
        <f t="shared" si="32"/>
        <v>33612448.839999996</v>
      </c>
    </row>
    <row r="203" spans="1:6" ht="25.15" customHeight="1" x14ac:dyDescent="0.2">
      <c r="A203" s="154" t="s">
        <v>94</v>
      </c>
      <c r="B203" s="115" t="s">
        <v>72</v>
      </c>
      <c r="C203" s="116" t="s">
        <v>244</v>
      </c>
      <c r="D203" s="62">
        <f>D204</f>
        <v>33603073.909999996</v>
      </c>
      <c r="E203" s="62">
        <f>E204</f>
        <v>0</v>
      </c>
      <c r="F203" s="152">
        <f t="shared" si="32"/>
        <v>33603073.909999996</v>
      </c>
    </row>
    <row r="204" spans="1:6" ht="34.15" customHeight="1" x14ac:dyDescent="0.2">
      <c r="A204" s="154" t="s">
        <v>96</v>
      </c>
      <c r="B204" s="115" t="s">
        <v>72</v>
      </c>
      <c r="C204" s="116" t="s">
        <v>245</v>
      </c>
      <c r="D204" s="62">
        <f>D205+D206</f>
        <v>33603073.909999996</v>
      </c>
      <c r="E204" s="62">
        <f>E205+E206</f>
        <v>0</v>
      </c>
      <c r="F204" s="152">
        <f t="shared" si="32"/>
        <v>33603073.909999996</v>
      </c>
    </row>
    <row r="205" spans="1:6" ht="17.45" customHeight="1" x14ac:dyDescent="0.2">
      <c r="A205" s="154" t="s">
        <v>100</v>
      </c>
      <c r="B205" s="115" t="s">
        <v>72</v>
      </c>
      <c r="C205" s="116" t="s">
        <v>246</v>
      </c>
      <c r="D205" s="100">
        <v>30603073.91</v>
      </c>
      <c r="E205" s="100">
        <v>0</v>
      </c>
      <c r="F205" s="152">
        <f t="shared" si="32"/>
        <v>30603073.91</v>
      </c>
    </row>
    <row r="206" spans="1:6" ht="18" customHeight="1" x14ac:dyDescent="0.2">
      <c r="A206" s="154" t="s">
        <v>521</v>
      </c>
      <c r="B206" s="115" t="s">
        <v>72</v>
      </c>
      <c r="C206" s="116" t="s">
        <v>507</v>
      </c>
      <c r="D206" s="62">
        <v>3000000</v>
      </c>
      <c r="E206" s="62">
        <v>0</v>
      </c>
      <c r="F206" s="152">
        <f t="shared" si="32"/>
        <v>3000000</v>
      </c>
    </row>
    <row r="207" spans="1:6" ht="18" customHeight="1" x14ac:dyDescent="0.2">
      <c r="A207" s="154" t="s">
        <v>102</v>
      </c>
      <c r="B207" s="115" t="s">
        <v>72</v>
      </c>
      <c r="C207" s="116" t="s">
        <v>598</v>
      </c>
      <c r="D207" s="62">
        <f>D208</f>
        <v>9374.93</v>
      </c>
      <c r="E207" s="62">
        <f>E208</f>
        <v>0</v>
      </c>
      <c r="F207" s="152">
        <f t="shared" si="32"/>
        <v>9374.93</v>
      </c>
    </row>
    <row r="208" spans="1:6" ht="18" customHeight="1" x14ac:dyDescent="0.2">
      <c r="A208" s="154" t="s">
        <v>108</v>
      </c>
      <c r="B208" s="115" t="s">
        <v>72</v>
      </c>
      <c r="C208" s="116" t="s">
        <v>599</v>
      </c>
      <c r="D208" s="62">
        <f>D209</f>
        <v>9374.93</v>
      </c>
      <c r="E208" s="62">
        <f>E209</f>
        <v>0</v>
      </c>
      <c r="F208" s="152">
        <f t="shared" si="32"/>
        <v>9374.93</v>
      </c>
    </row>
    <row r="209" spans="1:7" ht="18" customHeight="1" x14ac:dyDescent="0.2">
      <c r="A209" s="154" t="s">
        <v>114</v>
      </c>
      <c r="B209" s="115" t="s">
        <v>72</v>
      </c>
      <c r="C209" s="116" t="s">
        <v>600</v>
      </c>
      <c r="D209" s="62">
        <v>9374.93</v>
      </c>
      <c r="E209" s="62">
        <v>0</v>
      </c>
      <c r="F209" s="152">
        <f t="shared" si="32"/>
        <v>9374.93</v>
      </c>
    </row>
    <row r="210" spans="1:7" ht="27.6" customHeight="1" x14ac:dyDescent="0.2">
      <c r="A210" s="160" t="s">
        <v>247</v>
      </c>
      <c r="B210" s="60" t="s">
        <v>72</v>
      </c>
      <c r="C210" s="61" t="s">
        <v>248</v>
      </c>
      <c r="D210" s="85">
        <f>D211</f>
        <v>48802304.100000001</v>
      </c>
      <c r="E210" s="85">
        <f>E211</f>
        <v>630850</v>
      </c>
      <c r="F210" s="150">
        <f t="shared" si="32"/>
        <v>48171454.100000001</v>
      </c>
    </row>
    <row r="211" spans="1:7" ht="37.5" customHeight="1" x14ac:dyDescent="0.2">
      <c r="A211" s="154" t="s">
        <v>189</v>
      </c>
      <c r="B211" s="115" t="s">
        <v>72</v>
      </c>
      <c r="C211" s="116" t="s">
        <v>249</v>
      </c>
      <c r="D211" s="62">
        <f>D212</f>
        <v>48802304.100000001</v>
      </c>
      <c r="E211" s="62">
        <f>E212</f>
        <v>630850</v>
      </c>
      <c r="F211" s="152">
        <f t="shared" si="32"/>
        <v>48171454.100000001</v>
      </c>
    </row>
    <row r="212" spans="1:7" ht="18" customHeight="1" x14ac:dyDescent="0.2">
      <c r="A212" s="154" t="s">
        <v>190</v>
      </c>
      <c r="B212" s="115" t="s">
        <v>72</v>
      </c>
      <c r="C212" s="116" t="s">
        <v>250</v>
      </c>
      <c r="D212" s="62">
        <f>D213+D214</f>
        <v>48802304.100000001</v>
      </c>
      <c r="E212" s="62">
        <f>E213+E214</f>
        <v>630850</v>
      </c>
      <c r="F212" s="152">
        <f t="shared" si="32"/>
        <v>48171454.100000001</v>
      </c>
    </row>
    <row r="213" spans="1:7" ht="58.15" customHeight="1" x14ac:dyDescent="0.2">
      <c r="A213" s="154" t="s">
        <v>229</v>
      </c>
      <c r="B213" s="115" t="s">
        <v>72</v>
      </c>
      <c r="C213" s="116" t="s">
        <v>251</v>
      </c>
      <c r="D213" s="100">
        <v>47565167.100000001</v>
      </c>
      <c r="E213" s="100">
        <v>630850</v>
      </c>
      <c r="F213" s="152">
        <f t="shared" si="32"/>
        <v>46934317.100000001</v>
      </c>
    </row>
    <row r="214" spans="1:7" ht="24.6" customHeight="1" x14ac:dyDescent="0.2">
      <c r="A214" s="154" t="s">
        <v>191</v>
      </c>
      <c r="B214" s="115" t="s">
        <v>72</v>
      </c>
      <c r="C214" s="116" t="s">
        <v>252</v>
      </c>
      <c r="D214" s="100">
        <v>1237137</v>
      </c>
      <c r="E214" s="100">
        <v>0</v>
      </c>
      <c r="F214" s="152">
        <f t="shared" si="32"/>
        <v>1237137</v>
      </c>
    </row>
    <row r="215" spans="1:7" x14ac:dyDescent="0.2">
      <c r="A215" s="160" t="s">
        <v>253</v>
      </c>
      <c r="B215" s="60" t="s">
        <v>72</v>
      </c>
      <c r="C215" s="61" t="s">
        <v>254</v>
      </c>
      <c r="D215" s="85">
        <f>D216+D222+D226+D231</f>
        <v>388920615.99000001</v>
      </c>
      <c r="E215" s="85">
        <f>E216+E222+E226+E231</f>
        <v>13050031.84</v>
      </c>
      <c r="F215" s="150">
        <f t="shared" si="32"/>
        <v>375870584.15000004</v>
      </c>
      <c r="G215" s="63"/>
    </row>
    <row r="216" spans="1:7" ht="57" customHeight="1" x14ac:dyDescent="0.2">
      <c r="A216" s="154" t="s">
        <v>76</v>
      </c>
      <c r="B216" s="115" t="s">
        <v>72</v>
      </c>
      <c r="C216" s="116" t="s">
        <v>255</v>
      </c>
      <c r="D216" s="62">
        <f>D217</f>
        <v>8391506.0700000003</v>
      </c>
      <c r="E216" s="62">
        <f>E217</f>
        <v>134330.39000000001</v>
      </c>
      <c r="F216" s="152">
        <f t="shared" si="32"/>
        <v>8257175.6800000006</v>
      </c>
    </row>
    <row r="217" spans="1:7" ht="24.6" customHeight="1" x14ac:dyDescent="0.2">
      <c r="A217" s="154" t="s">
        <v>86</v>
      </c>
      <c r="B217" s="115" t="s">
        <v>72</v>
      </c>
      <c r="C217" s="116" t="s">
        <v>256</v>
      </c>
      <c r="D217" s="62">
        <f>D218+D219+D220+D221</f>
        <v>8391506.0700000003</v>
      </c>
      <c r="E217" s="62">
        <f>E218+E219+E220+E221</f>
        <v>134330.39000000001</v>
      </c>
      <c r="F217" s="152">
        <f t="shared" si="32"/>
        <v>8257175.6800000006</v>
      </c>
    </row>
    <row r="218" spans="1:7" ht="26.45" customHeight="1" x14ac:dyDescent="0.2">
      <c r="A218" s="154" t="s">
        <v>88</v>
      </c>
      <c r="B218" s="115" t="s">
        <v>72</v>
      </c>
      <c r="C218" s="116" t="s">
        <v>257</v>
      </c>
      <c r="D218" s="62">
        <f>D263</f>
        <v>6592414.9699999997</v>
      </c>
      <c r="E218" s="62">
        <f t="shared" ref="E218:E219" si="35">E263</f>
        <v>134330.39000000001</v>
      </c>
      <c r="F218" s="152">
        <f t="shared" si="32"/>
        <v>6458084.5800000001</v>
      </c>
    </row>
    <row r="219" spans="1:7" ht="35.450000000000003" customHeight="1" x14ac:dyDescent="0.2">
      <c r="A219" s="154" t="s">
        <v>90</v>
      </c>
      <c r="B219" s="115" t="s">
        <v>72</v>
      </c>
      <c r="C219" s="116" t="s">
        <v>258</v>
      </c>
      <c r="D219" s="62">
        <f>D264</f>
        <v>110000</v>
      </c>
      <c r="E219" s="62">
        <f t="shared" si="35"/>
        <v>0</v>
      </c>
      <c r="F219" s="152">
        <f t="shared" si="32"/>
        <v>110000</v>
      </c>
    </row>
    <row r="220" spans="1:7" ht="59.25" customHeight="1" x14ac:dyDescent="0.2">
      <c r="A220" s="154" t="s">
        <v>167</v>
      </c>
      <c r="B220" s="115"/>
      <c r="C220" s="116" t="s">
        <v>717</v>
      </c>
      <c r="D220" s="62">
        <f>D253</f>
        <v>30000</v>
      </c>
      <c r="E220" s="62">
        <f>E253</f>
        <v>0</v>
      </c>
      <c r="F220" s="152">
        <f t="shared" si="32"/>
        <v>30000</v>
      </c>
    </row>
    <row r="221" spans="1:7" ht="49.5" customHeight="1" x14ac:dyDescent="0.2">
      <c r="A221" s="154" t="s">
        <v>92</v>
      </c>
      <c r="B221" s="115" t="s">
        <v>72</v>
      </c>
      <c r="C221" s="116" t="s">
        <v>259</v>
      </c>
      <c r="D221" s="62">
        <f>D265</f>
        <v>1659091.1</v>
      </c>
      <c r="E221" s="62">
        <f>E265</f>
        <v>0</v>
      </c>
      <c r="F221" s="152">
        <f t="shared" si="32"/>
        <v>1659091.1</v>
      </c>
    </row>
    <row r="222" spans="1:7" ht="24.6" customHeight="1" x14ac:dyDescent="0.2">
      <c r="A222" s="154" t="s">
        <v>94</v>
      </c>
      <c r="B222" s="115" t="s">
        <v>72</v>
      </c>
      <c r="C222" s="116" t="s">
        <v>260</v>
      </c>
      <c r="D222" s="62">
        <f>D223</f>
        <v>350159.58</v>
      </c>
      <c r="E222" s="62">
        <f>E223</f>
        <v>3616.96</v>
      </c>
      <c r="F222" s="152">
        <f t="shared" si="32"/>
        <v>346542.62</v>
      </c>
    </row>
    <row r="223" spans="1:7" ht="33" customHeight="1" x14ac:dyDescent="0.2">
      <c r="A223" s="154" t="s">
        <v>96</v>
      </c>
      <c r="B223" s="115" t="s">
        <v>72</v>
      </c>
      <c r="C223" s="116" t="s">
        <v>261</v>
      </c>
      <c r="D223" s="62">
        <f>D224+D225</f>
        <v>350159.58</v>
      </c>
      <c r="E223" s="62">
        <f>E224+E225</f>
        <v>3616.96</v>
      </c>
      <c r="F223" s="152">
        <f>D223-E223</f>
        <v>346542.62</v>
      </c>
    </row>
    <row r="224" spans="1:7" ht="26.25" customHeight="1" x14ac:dyDescent="0.2">
      <c r="A224" s="154" t="s">
        <v>98</v>
      </c>
      <c r="B224" s="115" t="s">
        <v>72</v>
      </c>
      <c r="C224" s="116" t="s">
        <v>262</v>
      </c>
      <c r="D224" s="62">
        <f>D268</f>
        <v>85959.58</v>
      </c>
      <c r="E224" s="62">
        <f>E268</f>
        <v>0</v>
      </c>
      <c r="F224" s="152">
        <f t="shared" si="32"/>
        <v>85959.58</v>
      </c>
    </row>
    <row r="225" spans="1:6" ht="17.45" customHeight="1" x14ac:dyDescent="0.2">
      <c r="A225" s="154" t="s">
        <v>100</v>
      </c>
      <c r="B225" s="115" t="s">
        <v>72</v>
      </c>
      <c r="C225" s="116" t="s">
        <v>263</v>
      </c>
      <c r="D225" s="62">
        <f>D256+D269</f>
        <v>264200</v>
      </c>
      <c r="E225" s="62">
        <f>E256+E269</f>
        <v>3616.96</v>
      </c>
      <c r="F225" s="152">
        <f t="shared" si="32"/>
        <v>260583.04000000001</v>
      </c>
    </row>
    <row r="226" spans="1:6" ht="35.25" customHeight="1" x14ac:dyDescent="0.2">
      <c r="A226" s="154" t="s">
        <v>189</v>
      </c>
      <c r="B226" s="115" t="s">
        <v>72</v>
      </c>
      <c r="C226" s="116" t="s">
        <v>264</v>
      </c>
      <c r="D226" s="62">
        <f>D227</f>
        <v>380173950.34000003</v>
      </c>
      <c r="E226" s="62">
        <f>E227</f>
        <v>12912055.939999999</v>
      </c>
      <c r="F226" s="152">
        <f t="shared" si="32"/>
        <v>367261894.40000004</v>
      </c>
    </row>
    <row r="227" spans="1:6" ht="15" customHeight="1" x14ac:dyDescent="0.2">
      <c r="A227" s="154" t="s">
        <v>190</v>
      </c>
      <c r="B227" s="115" t="s">
        <v>72</v>
      </c>
      <c r="C227" s="116" t="s">
        <v>265</v>
      </c>
      <c r="D227" s="62">
        <f>D228+D229+D230</f>
        <v>380173950.34000003</v>
      </c>
      <c r="E227" s="62">
        <f>E228+E229+E230</f>
        <v>12912055.939999999</v>
      </c>
      <c r="F227" s="152">
        <f t="shared" si="32"/>
        <v>367261894.40000004</v>
      </c>
    </row>
    <row r="228" spans="1:6" ht="57.75" customHeight="1" x14ac:dyDescent="0.2">
      <c r="A228" s="154" t="s">
        <v>229</v>
      </c>
      <c r="B228" s="115" t="s">
        <v>72</v>
      </c>
      <c r="C228" s="116" t="s">
        <v>266</v>
      </c>
      <c r="D228" s="62">
        <f>D237+D242+D247</f>
        <v>346365524.87</v>
      </c>
      <c r="E228" s="62">
        <f>E237+E242+E247</f>
        <v>12912055.939999999</v>
      </c>
      <c r="F228" s="152">
        <f t="shared" si="32"/>
        <v>333453468.93000001</v>
      </c>
    </row>
    <row r="229" spans="1:6" ht="24" customHeight="1" x14ac:dyDescent="0.2">
      <c r="A229" s="154" t="s">
        <v>191</v>
      </c>
      <c r="B229" s="115" t="s">
        <v>72</v>
      </c>
      <c r="C229" s="116" t="s">
        <v>267</v>
      </c>
      <c r="D229" s="62">
        <f>D238+D243+D248+D259+D272</f>
        <v>33408425.469999999</v>
      </c>
      <c r="E229" s="62">
        <f>E238+E243+E248+E259+E272</f>
        <v>0</v>
      </c>
      <c r="F229" s="152">
        <f t="shared" si="32"/>
        <v>33408425.469999999</v>
      </c>
    </row>
    <row r="230" spans="1:6" ht="71.25" customHeight="1" x14ac:dyDescent="0.2">
      <c r="A230" s="154" t="s">
        <v>710</v>
      </c>
      <c r="B230" s="115"/>
      <c r="C230" s="116" t="s">
        <v>718</v>
      </c>
      <c r="D230" s="62">
        <f>D249</f>
        <v>400000</v>
      </c>
      <c r="E230" s="62">
        <f>E249</f>
        <v>0</v>
      </c>
      <c r="F230" s="152">
        <f t="shared" si="32"/>
        <v>400000</v>
      </c>
    </row>
    <row r="231" spans="1:6" ht="13.15" customHeight="1" x14ac:dyDescent="0.2">
      <c r="A231" s="154" t="s">
        <v>102</v>
      </c>
      <c r="B231" s="115" t="s">
        <v>72</v>
      </c>
      <c r="C231" s="116" t="s">
        <v>269</v>
      </c>
      <c r="D231" s="62">
        <f>D232</f>
        <v>5000</v>
      </c>
      <c r="E231" s="62">
        <f>E232</f>
        <v>28.55</v>
      </c>
      <c r="F231" s="152">
        <f t="shared" si="32"/>
        <v>4971.45</v>
      </c>
    </row>
    <row r="232" spans="1:6" ht="13.9" customHeight="1" x14ac:dyDescent="0.2">
      <c r="A232" s="154" t="s">
        <v>108</v>
      </c>
      <c r="B232" s="115" t="s">
        <v>72</v>
      </c>
      <c r="C232" s="116" t="s">
        <v>270</v>
      </c>
      <c r="D232" s="62">
        <f>D233</f>
        <v>5000</v>
      </c>
      <c r="E232" s="62">
        <f>E233</f>
        <v>28.55</v>
      </c>
      <c r="F232" s="152">
        <f t="shared" si="32"/>
        <v>4971.45</v>
      </c>
    </row>
    <row r="233" spans="1:6" ht="15" customHeight="1" x14ac:dyDescent="0.2">
      <c r="A233" s="154" t="s">
        <v>114</v>
      </c>
      <c r="B233" s="115" t="s">
        <v>72</v>
      </c>
      <c r="C233" s="116" t="s">
        <v>520</v>
      </c>
      <c r="D233" s="62">
        <f>D275</f>
        <v>5000</v>
      </c>
      <c r="E233" s="62">
        <f>E275</f>
        <v>28.55</v>
      </c>
      <c r="F233" s="152">
        <f>D233-E233</f>
        <v>4971.45</v>
      </c>
    </row>
    <row r="234" spans="1:6" x14ac:dyDescent="0.2">
      <c r="A234" s="160" t="s">
        <v>271</v>
      </c>
      <c r="B234" s="60" t="s">
        <v>72</v>
      </c>
      <c r="C234" s="61" t="s">
        <v>272</v>
      </c>
      <c r="D234" s="85">
        <f>D235</f>
        <v>92143480</v>
      </c>
      <c r="E234" s="85">
        <f>E235</f>
        <v>4100000</v>
      </c>
      <c r="F234" s="150">
        <f>D234-E234</f>
        <v>88043480</v>
      </c>
    </row>
    <row r="235" spans="1:6" ht="37.5" customHeight="1" x14ac:dyDescent="0.2">
      <c r="A235" s="154" t="s">
        <v>189</v>
      </c>
      <c r="B235" s="115" t="s">
        <v>72</v>
      </c>
      <c r="C235" s="116" t="s">
        <v>273</v>
      </c>
      <c r="D235" s="62">
        <f>D236</f>
        <v>92143480</v>
      </c>
      <c r="E235" s="62">
        <f t="shared" ref="E235" si="36">E236</f>
        <v>4100000</v>
      </c>
      <c r="F235" s="152">
        <f t="shared" si="32"/>
        <v>88043480</v>
      </c>
    </row>
    <row r="236" spans="1:6" ht="16.149999999999999" customHeight="1" x14ac:dyDescent="0.2">
      <c r="A236" s="154" t="s">
        <v>190</v>
      </c>
      <c r="B236" s="115" t="s">
        <v>72</v>
      </c>
      <c r="C236" s="116" t="s">
        <v>274</v>
      </c>
      <c r="D236" s="62">
        <f>D237+D238</f>
        <v>92143480</v>
      </c>
      <c r="E236" s="62">
        <f t="shared" ref="E236" si="37">E237+E238</f>
        <v>4100000</v>
      </c>
      <c r="F236" s="152">
        <f t="shared" si="32"/>
        <v>88043480</v>
      </c>
    </row>
    <row r="237" spans="1:6" ht="60.75" customHeight="1" x14ac:dyDescent="0.2">
      <c r="A237" s="154" t="s">
        <v>229</v>
      </c>
      <c r="B237" s="115" t="s">
        <v>72</v>
      </c>
      <c r="C237" s="116" t="s">
        <v>275</v>
      </c>
      <c r="D237" s="146">
        <v>90335080</v>
      </c>
      <c r="E237" s="100">
        <v>4100000</v>
      </c>
      <c r="F237" s="152">
        <f t="shared" si="32"/>
        <v>86235080</v>
      </c>
    </row>
    <row r="238" spans="1:6" ht="22.15" customHeight="1" x14ac:dyDescent="0.2">
      <c r="A238" s="154" t="s">
        <v>191</v>
      </c>
      <c r="B238" s="115" t="s">
        <v>72</v>
      </c>
      <c r="C238" s="116" t="s">
        <v>276</v>
      </c>
      <c r="D238" s="100">
        <v>1808400</v>
      </c>
      <c r="E238" s="100">
        <v>0</v>
      </c>
      <c r="F238" s="152">
        <f t="shared" si="32"/>
        <v>1808400</v>
      </c>
    </row>
    <row r="239" spans="1:6" ht="16.149999999999999" customHeight="1" x14ac:dyDescent="0.2">
      <c r="A239" s="160" t="s">
        <v>277</v>
      </c>
      <c r="B239" s="60" t="s">
        <v>72</v>
      </c>
      <c r="C239" s="61" t="s">
        <v>278</v>
      </c>
      <c r="D239" s="85">
        <f>D240</f>
        <v>213212505.57999998</v>
      </c>
      <c r="E239" s="85">
        <f t="shared" ref="E239:E240" si="38">E240</f>
        <v>8200000</v>
      </c>
      <c r="F239" s="150">
        <f t="shared" si="32"/>
        <v>205012505.57999998</v>
      </c>
    </row>
    <row r="240" spans="1:6" ht="37.5" customHeight="1" x14ac:dyDescent="0.2">
      <c r="A240" s="154" t="s">
        <v>189</v>
      </c>
      <c r="B240" s="115" t="s">
        <v>72</v>
      </c>
      <c r="C240" s="116" t="s">
        <v>279</v>
      </c>
      <c r="D240" s="62">
        <f>D241</f>
        <v>213212505.57999998</v>
      </c>
      <c r="E240" s="62">
        <f t="shared" si="38"/>
        <v>8200000</v>
      </c>
      <c r="F240" s="152">
        <f t="shared" ref="F240:F312" si="39">D240-E240</f>
        <v>205012505.57999998</v>
      </c>
    </row>
    <row r="241" spans="1:6" ht="16.899999999999999" customHeight="1" x14ac:dyDescent="0.2">
      <c r="A241" s="154" t="s">
        <v>190</v>
      </c>
      <c r="B241" s="115" t="s">
        <v>72</v>
      </c>
      <c r="C241" s="116" t="s">
        <v>280</v>
      </c>
      <c r="D241" s="62">
        <f>D242+D243</f>
        <v>213212505.57999998</v>
      </c>
      <c r="E241" s="62">
        <f t="shared" ref="E241" si="40">E242+E243</f>
        <v>8200000</v>
      </c>
      <c r="F241" s="152">
        <f t="shared" si="39"/>
        <v>205012505.57999998</v>
      </c>
    </row>
    <row r="242" spans="1:6" ht="62.25" customHeight="1" x14ac:dyDescent="0.2">
      <c r="A242" s="154" t="s">
        <v>229</v>
      </c>
      <c r="B242" s="115" t="s">
        <v>72</v>
      </c>
      <c r="C242" s="116" t="s">
        <v>281</v>
      </c>
      <c r="D242" s="100">
        <v>185986619.44999999</v>
      </c>
      <c r="E242" s="100">
        <v>8200000</v>
      </c>
      <c r="F242" s="152">
        <f t="shared" si="39"/>
        <v>177786619.44999999</v>
      </c>
    </row>
    <row r="243" spans="1:6" ht="24" customHeight="1" x14ac:dyDescent="0.2">
      <c r="A243" s="154" t="s">
        <v>191</v>
      </c>
      <c r="B243" s="115" t="s">
        <v>72</v>
      </c>
      <c r="C243" s="116" t="s">
        <v>282</v>
      </c>
      <c r="D243" s="100">
        <v>27225886.129999999</v>
      </c>
      <c r="E243" s="100">
        <v>0</v>
      </c>
      <c r="F243" s="152">
        <f t="shared" si="39"/>
        <v>27225886.129999999</v>
      </c>
    </row>
    <row r="244" spans="1:6" ht="16.149999999999999" customHeight="1" x14ac:dyDescent="0.2">
      <c r="A244" s="160" t="s">
        <v>283</v>
      </c>
      <c r="B244" s="60" t="s">
        <v>72</v>
      </c>
      <c r="C244" s="61" t="s">
        <v>284</v>
      </c>
      <c r="D244" s="85">
        <f>D245</f>
        <v>72592716.420000002</v>
      </c>
      <c r="E244" s="85">
        <f t="shared" ref="E244" si="41">E245</f>
        <v>612055.93999999994</v>
      </c>
      <c r="F244" s="150">
        <f t="shared" si="39"/>
        <v>71980660.480000004</v>
      </c>
    </row>
    <row r="245" spans="1:6" ht="35.450000000000003" customHeight="1" x14ac:dyDescent="0.2">
      <c r="A245" s="154" t="s">
        <v>189</v>
      </c>
      <c r="B245" s="115" t="s">
        <v>72</v>
      </c>
      <c r="C245" s="116" t="s">
        <v>285</v>
      </c>
      <c r="D245" s="62">
        <f>D246</f>
        <v>72592716.420000002</v>
      </c>
      <c r="E245" s="62">
        <f>E246</f>
        <v>612055.93999999994</v>
      </c>
      <c r="F245" s="152">
        <f t="shared" si="39"/>
        <v>71980660.480000004</v>
      </c>
    </row>
    <row r="246" spans="1:6" ht="15" customHeight="1" x14ac:dyDescent="0.2">
      <c r="A246" s="154" t="s">
        <v>190</v>
      </c>
      <c r="B246" s="115" t="s">
        <v>72</v>
      </c>
      <c r="C246" s="116" t="s">
        <v>286</v>
      </c>
      <c r="D246" s="62">
        <f>D247+D248+D249</f>
        <v>72592716.420000002</v>
      </c>
      <c r="E246" s="62">
        <f>E247+E248+E249</f>
        <v>612055.93999999994</v>
      </c>
      <c r="F246" s="152">
        <f t="shared" si="39"/>
        <v>71980660.480000004</v>
      </c>
    </row>
    <row r="247" spans="1:6" ht="61.5" customHeight="1" x14ac:dyDescent="0.2">
      <c r="A247" s="154" t="s">
        <v>229</v>
      </c>
      <c r="B247" s="115" t="s">
        <v>72</v>
      </c>
      <c r="C247" s="116" t="s">
        <v>287</v>
      </c>
      <c r="D247" s="100">
        <v>70043825.420000002</v>
      </c>
      <c r="E247" s="100">
        <v>612055.93999999994</v>
      </c>
      <c r="F247" s="152">
        <f t="shared" si="39"/>
        <v>69431769.480000004</v>
      </c>
    </row>
    <row r="248" spans="1:6" ht="22.15" customHeight="1" x14ac:dyDescent="0.2">
      <c r="A248" s="154" t="s">
        <v>191</v>
      </c>
      <c r="B248" s="115" t="s">
        <v>72</v>
      </c>
      <c r="C248" s="116" t="s">
        <v>288</v>
      </c>
      <c r="D248" s="62">
        <v>2148891</v>
      </c>
      <c r="E248" s="62">
        <v>0</v>
      </c>
      <c r="F248" s="152">
        <f>D248-E248</f>
        <v>2148891</v>
      </c>
    </row>
    <row r="249" spans="1:6" ht="71.25" customHeight="1" x14ac:dyDescent="0.2">
      <c r="A249" s="154" t="s">
        <v>710</v>
      </c>
      <c r="B249" s="115" t="s">
        <v>72</v>
      </c>
      <c r="C249" s="116" t="s">
        <v>709</v>
      </c>
      <c r="D249" s="62">
        <v>400000</v>
      </c>
      <c r="E249" s="62">
        <v>0</v>
      </c>
      <c r="F249" s="152">
        <f>D249-E249</f>
        <v>400000</v>
      </c>
    </row>
    <row r="250" spans="1:6" x14ac:dyDescent="0.2">
      <c r="A250" s="160" t="s">
        <v>289</v>
      </c>
      <c r="B250" s="60" t="s">
        <v>72</v>
      </c>
      <c r="C250" s="61" t="s">
        <v>290</v>
      </c>
      <c r="D250" s="85">
        <f>D251+D254+D257</f>
        <v>280000</v>
      </c>
      <c r="E250" s="85">
        <f>E251+E254+E257</f>
        <v>0</v>
      </c>
      <c r="F250" s="150">
        <f t="shared" si="39"/>
        <v>280000</v>
      </c>
    </row>
    <row r="251" spans="1:6" ht="67.5" x14ac:dyDescent="0.2">
      <c r="A251" s="154" t="s">
        <v>76</v>
      </c>
      <c r="B251" s="115" t="s">
        <v>72</v>
      </c>
      <c r="C251" s="116" t="s">
        <v>711</v>
      </c>
      <c r="D251" s="62">
        <f>D252</f>
        <v>30000</v>
      </c>
      <c r="E251" s="62">
        <f>E252</f>
        <v>0</v>
      </c>
      <c r="F251" s="152">
        <f t="shared" si="39"/>
        <v>30000</v>
      </c>
    </row>
    <row r="252" spans="1:6" ht="33.75" x14ac:dyDescent="0.2">
      <c r="A252" s="154" t="s">
        <v>86</v>
      </c>
      <c r="B252" s="115" t="s">
        <v>72</v>
      </c>
      <c r="C252" s="116" t="s">
        <v>712</v>
      </c>
      <c r="D252" s="62">
        <f>D253</f>
        <v>30000</v>
      </c>
      <c r="E252" s="62">
        <f>E253</f>
        <v>0</v>
      </c>
      <c r="F252" s="152">
        <f t="shared" si="39"/>
        <v>30000</v>
      </c>
    </row>
    <row r="253" spans="1:6" ht="56.25" x14ac:dyDescent="0.2">
      <c r="A253" s="154" t="s">
        <v>167</v>
      </c>
      <c r="B253" s="115" t="s">
        <v>72</v>
      </c>
      <c r="C253" s="116" t="s">
        <v>713</v>
      </c>
      <c r="D253" s="62">
        <v>30000</v>
      </c>
      <c r="E253" s="62">
        <v>0</v>
      </c>
      <c r="F253" s="152">
        <f t="shared" si="39"/>
        <v>30000</v>
      </c>
    </row>
    <row r="254" spans="1:6" ht="33.75" x14ac:dyDescent="0.2">
      <c r="A254" s="154" t="s">
        <v>94</v>
      </c>
      <c r="B254" s="115" t="s">
        <v>72</v>
      </c>
      <c r="C254" s="116" t="s">
        <v>714</v>
      </c>
      <c r="D254" s="62">
        <f>D255</f>
        <v>200000</v>
      </c>
      <c r="E254" s="62">
        <f>E255</f>
        <v>0</v>
      </c>
      <c r="F254" s="152">
        <f t="shared" si="39"/>
        <v>200000</v>
      </c>
    </row>
    <row r="255" spans="1:6" ht="33.75" x14ac:dyDescent="0.2">
      <c r="A255" s="154" t="s">
        <v>96</v>
      </c>
      <c r="B255" s="115" t="s">
        <v>72</v>
      </c>
      <c r="C255" s="116" t="s">
        <v>715</v>
      </c>
      <c r="D255" s="62">
        <f>D256</f>
        <v>200000</v>
      </c>
      <c r="E255" s="62">
        <f>E256</f>
        <v>0</v>
      </c>
      <c r="F255" s="152">
        <f t="shared" si="39"/>
        <v>200000</v>
      </c>
    </row>
    <row r="256" spans="1:6" x14ac:dyDescent="0.2">
      <c r="A256" s="154" t="s">
        <v>100</v>
      </c>
      <c r="B256" s="115" t="s">
        <v>72</v>
      </c>
      <c r="C256" s="116" t="s">
        <v>716</v>
      </c>
      <c r="D256" s="62">
        <v>200000</v>
      </c>
      <c r="E256" s="62">
        <v>0</v>
      </c>
      <c r="F256" s="152">
        <f t="shared" si="39"/>
        <v>200000</v>
      </c>
    </row>
    <row r="257" spans="1:6" ht="40.5" customHeight="1" x14ac:dyDescent="0.2">
      <c r="A257" s="154" t="s">
        <v>189</v>
      </c>
      <c r="B257" s="115" t="s">
        <v>72</v>
      </c>
      <c r="C257" s="116" t="s">
        <v>291</v>
      </c>
      <c r="D257" s="62">
        <f t="shared" ref="D257:E257" si="42">D258</f>
        <v>50000</v>
      </c>
      <c r="E257" s="62">
        <f t="shared" si="42"/>
        <v>0</v>
      </c>
      <c r="F257" s="152">
        <f t="shared" si="39"/>
        <v>50000</v>
      </c>
    </row>
    <row r="258" spans="1:6" ht="16.899999999999999" customHeight="1" x14ac:dyDescent="0.2">
      <c r="A258" s="154" t="s">
        <v>190</v>
      </c>
      <c r="B258" s="115" t="s">
        <v>72</v>
      </c>
      <c r="C258" s="116" t="s">
        <v>292</v>
      </c>
      <c r="D258" s="62">
        <f>D259</f>
        <v>50000</v>
      </c>
      <c r="E258" s="62">
        <f>E259</f>
        <v>0</v>
      </c>
      <c r="F258" s="152">
        <f>D258-E258</f>
        <v>50000</v>
      </c>
    </row>
    <row r="259" spans="1:6" ht="23.45" customHeight="1" x14ac:dyDescent="0.2">
      <c r="A259" s="154" t="s">
        <v>191</v>
      </c>
      <c r="B259" s="115" t="s">
        <v>72</v>
      </c>
      <c r="C259" s="116" t="s">
        <v>293</v>
      </c>
      <c r="D259" s="62">
        <v>50000</v>
      </c>
      <c r="E259" s="62">
        <v>0</v>
      </c>
      <c r="F259" s="152">
        <f t="shared" si="39"/>
        <v>50000</v>
      </c>
    </row>
    <row r="260" spans="1:6" ht="16.149999999999999" customHeight="1" x14ac:dyDescent="0.2">
      <c r="A260" s="160" t="s">
        <v>294</v>
      </c>
      <c r="B260" s="60" t="s">
        <v>72</v>
      </c>
      <c r="C260" s="61" t="s">
        <v>295</v>
      </c>
      <c r="D260" s="85">
        <f>D261+D266+D270+D273</f>
        <v>10691913.99</v>
      </c>
      <c r="E260" s="85">
        <f>E261+E266+E270+E273</f>
        <v>137975.9</v>
      </c>
      <c r="F260" s="150">
        <f t="shared" si="39"/>
        <v>10553938.09</v>
      </c>
    </row>
    <row r="261" spans="1:6" ht="60.75" customHeight="1" x14ac:dyDescent="0.2">
      <c r="A261" s="154" t="s">
        <v>76</v>
      </c>
      <c r="B261" s="115" t="s">
        <v>72</v>
      </c>
      <c r="C261" s="116" t="s">
        <v>296</v>
      </c>
      <c r="D261" s="62">
        <f>D262</f>
        <v>8361506.0700000003</v>
      </c>
      <c r="E261" s="62">
        <f t="shared" ref="E261" si="43">E262</f>
        <v>134330.39000000001</v>
      </c>
      <c r="F261" s="152">
        <f t="shared" si="39"/>
        <v>8227175.6800000006</v>
      </c>
    </row>
    <row r="262" spans="1:6" ht="23.45" customHeight="1" x14ac:dyDescent="0.2">
      <c r="A262" s="154" t="s">
        <v>86</v>
      </c>
      <c r="B262" s="115" t="s">
        <v>72</v>
      </c>
      <c r="C262" s="116" t="s">
        <v>297</v>
      </c>
      <c r="D262" s="62">
        <f>D263+D264+D265</f>
        <v>8361506.0700000003</v>
      </c>
      <c r="E262" s="62">
        <f>E263+E264+E265</f>
        <v>134330.39000000001</v>
      </c>
      <c r="F262" s="152">
        <f t="shared" si="39"/>
        <v>8227175.6800000006</v>
      </c>
    </row>
    <row r="263" spans="1:6" ht="24.6" customHeight="1" x14ac:dyDescent="0.2">
      <c r="A263" s="154" t="s">
        <v>88</v>
      </c>
      <c r="B263" s="115" t="s">
        <v>72</v>
      </c>
      <c r="C263" s="116" t="s">
        <v>298</v>
      </c>
      <c r="D263" s="100">
        <v>6592414.9699999997</v>
      </c>
      <c r="E263" s="100">
        <v>134330.39000000001</v>
      </c>
      <c r="F263" s="152">
        <f t="shared" si="39"/>
        <v>6458084.5800000001</v>
      </c>
    </row>
    <row r="264" spans="1:6" ht="35.450000000000003" customHeight="1" x14ac:dyDescent="0.2">
      <c r="A264" s="154" t="s">
        <v>90</v>
      </c>
      <c r="B264" s="115" t="s">
        <v>72</v>
      </c>
      <c r="C264" s="116" t="s">
        <v>299</v>
      </c>
      <c r="D264" s="100">
        <v>110000</v>
      </c>
      <c r="E264" s="100">
        <v>0</v>
      </c>
      <c r="F264" s="152">
        <f t="shared" si="39"/>
        <v>110000</v>
      </c>
    </row>
    <row r="265" spans="1:6" ht="45" customHeight="1" x14ac:dyDescent="0.2">
      <c r="A265" s="154" t="s">
        <v>92</v>
      </c>
      <c r="B265" s="115" t="s">
        <v>72</v>
      </c>
      <c r="C265" s="116" t="s">
        <v>300</v>
      </c>
      <c r="D265" s="62">
        <v>1659091.1</v>
      </c>
      <c r="E265" s="100">
        <v>0</v>
      </c>
      <c r="F265" s="152">
        <f t="shared" si="39"/>
        <v>1659091.1</v>
      </c>
    </row>
    <row r="266" spans="1:6" ht="26.45" customHeight="1" x14ac:dyDescent="0.2">
      <c r="A266" s="154" t="s">
        <v>94</v>
      </c>
      <c r="B266" s="115" t="s">
        <v>72</v>
      </c>
      <c r="C266" s="116" t="s">
        <v>301</v>
      </c>
      <c r="D266" s="62">
        <f>D267</f>
        <v>150159.58000000002</v>
      </c>
      <c r="E266" s="62">
        <f>E267</f>
        <v>3616.96</v>
      </c>
      <c r="F266" s="152">
        <f t="shared" si="39"/>
        <v>146542.62000000002</v>
      </c>
    </row>
    <row r="267" spans="1:6" ht="34.5" customHeight="1" x14ac:dyDescent="0.2">
      <c r="A267" s="154" t="s">
        <v>96</v>
      </c>
      <c r="B267" s="115" t="s">
        <v>72</v>
      </c>
      <c r="C267" s="116" t="s">
        <v>302</v>
      </c>
      <c r="D267" s="62">
        <f>D268+D269</f>
        <v>150159.58000000002</v>
      </c>
      <c r="E267" s="62">
        <f>E268+E269</f>
        <v>3616.96</v>
      </c>
      <c r="F267" s="152">
        <f t="shared" si="39"/>
        <v>146542.62000000002</v>
      </c>
    </row>
    <row r="268" spans="1:6" ht="34.5" customHeight="1" x14ac:dyDescent="0.2">
      <c r="A268" s="154" t="s">
        <v>98</v>
      </c>
      <c r="B268" s="115" t="s">
        <v>72</v>
      </c>
      <c r="C268" s="116" t="s">
        <v>303</v>
      </c>
      <c r="D268" s="62">
        <v>85959.58</v>
      </c>
      <c r="E268" s="62">
        <v>0</v>
      </c>
      <c r="F268" s="152">
        <f>D268-E268</f>
        <v>85959.58</v>
      </c>
    </row>
    <row r="269" spans="1:6" ht="15" customHeight="1" x14ac:dyDescent="0.2">
      <c r="A269" s="154" t="s">
        <v>100</v>
      </c>
      <c r="B269" s="115" t="s">
        <v>72</v>
      </c>
      <c r="C269" s="116" t="s">
        <v>304</v>
      </c>
      <c r="D269" s="100">
        <v>64200</v>
      </c>
      <c r="E269" s="100">
        <v>3616.96</v>
      </c>
      <c r="F269" s="152">
        <f t="shared" si="39"/>
        <v>60583.040000000001</v>
      </c>
    </row>
    <row r="270" spans="1:6" ht="36.75" customHeight="1" x14ac:dyDescent="0.2">
      <c r="A270" s="154" t="s">
        <v>189</v>
      </c>
      <c r="B270" s="115" t="s">
        <v>72</v>
      </c>
      <c r="C270" s="116" t="s">
        <v>305</v>
      </c>
      <c r="D270" s="62">
        <f>D271</f>
        <v>2175248.34</v>
      </c>
      <c r="E270" s="62">
        <f>E271</f>
        <v>0</v>
      </c>
      <c r="F270" s="152">
        <f>D270-E270</f>
        <v>2175248.34</v>
      </c>
    </row>
    <row r="271" spans="1:6" ht="15.75" customHeight="1" x14ac:dyDescent="0.2">
      <c r="A271" s="154" t="s">
        <v>190</v>
      </c>
      <c r="B271" s="115" t="s">
        <v>72</v>
      </c>
      <c r="C271" s="116" t="s">
        <v>624</v>
      </c>
      <c r="D271" s="62">
        <f>D272</f>
        <v>2175248.34</v>
      </c>
      <c r="E271" s="62">
        <f>E272</f>
        <v>0</v>
      </c>
      <c r="F271" s="152">
        <f>D271-E271</f>
        <v>2175248.34</v>
      </c>
    </row>
    <row r="272" spans="1:6" ht="24.75" customHeight="1" x14ac:dyDescent="0.2">
      <c r="A272" s="154" t="s">
        <v>191</v>
      </c>
      <c r="B272" s="115" t="s">
        <v>72</v>
      </c>
      <c r="C272" s="116" t="s">
        <v>625</v>
      </c>
      <c r="D272" s="62">
        <v>2175248.34</v>
      </c>
      <c r="E272" s="62">
        <v>0</v>
      </c>
      <c r="F272" s="152">
        <f>D272-E272</f>
        <v>2175248.34</v>
      </c>
    </row>
    <row r="273" spans="1:7" ht="15.6" customHeight="1" x14ac:dyDescent="0.2">
      <c r="A273" s="154" t="s">
        <v>102</v>
      </c>
      <c r="B273" s="115" t="s">
        <v>72</v>
      </c>
      <c r="C273" s="116" t="s">
        <v>306</v>
      </c>
      <c r="D273" s="62">
        <f>D274</f>
        <v>5000</v>
      </c>
      <c r="E273" s="62">
        <f>E275</f>
        <v>28.55</v>
      </c>
      <c r="F273" s="152">
        <f t="shared" si="39"/>
        <v>4971.45</v>
      </c>
    </row>
    <row r="274" spans="1:7" ht="16.899999999999999" customHeight="1" x14ac:dyDescent="0.2">
      <c r="A274" s="154" t="s">
        <v>108</v>
      </c>
      <c r="B274" s="115" t="s">
        <v>72</v>
      </c>
      <c r="C274" s="116" t="s">
        <v>307</v>
      </c>
      <c r="D274" s="62">
        <f>D275</f>
        <v>5000</v>
      </c>
      <c r="E274" s="62">
        <f>E275</f>
        <v>28.55</v>
      </c>
      <c r="F274" s="152">
        <f t="shared" si="39"/>
        <v>4971.45</v>
      </c>
    </row>
    <row r="275" spans="1:7" ht="15" customHeight="1" x14ac:dyDescent="0.2">
      <c r="A275" s="154" t="s">
        <v>114</v>
      </c>
      <c r="B275" s="115" t="s">
        <v>72</v>
      </c>
      <c r="C275" s="116" t="s">
        <v>506</v>
      </c>
      <c r="D275" s="62">
        <v>5000</v>
      </c>
      <c r="E275" s="62">
        <v>28.55</v>
      </c>
      <c r="F275" s="152">
        <f t="shared" si="39"/>
        <v>4971.45</v>
      </c>
    </row>
    <row r="276" spans="1:7" ht="17.25" customHeight="1" x14ac:dyDescent="0.2">
      <c r="A276" s="160" t="s">
        <v>308</v>
      </c>
      <c r="B276" s="60" t="s">
        <v>72</v>
      </c>
      <c r="C276" s="61" t="s">
        <v>309</v>
      </c>
      <c r="D276" s="85">
        <f>D289+D296</f>
        <v>74997003.549999997</v>
      </c>
      <c r="E276" s="85">
        <f>E289+E296</f>
        <v>168115</v>
      </c>
      <c r="F276" s="150">
        <f t="shared" si="39"/>
        <v>74828888.549999997</v>
      </c>
      <c r="G276" s="63"/>
    </row>
    <row r="277" spans="1:7" ht="59.25" customHeight="1" x14ac:dyDescent="0.2">
      <c r="A277" s="154" t="s">
        <v>76</v>
      </c>
      <c r="B277" s="115" t="s">
        <v>72</v>
      </c>
      <c r="C277" s="116" t="s">
        <v>552</v>
      </c>
      <c r="D277" s="62">
        <f>D278</f>
        <v>50000</v>
      </c>
      <c r="E277" s="62">
        <f t="shared" ref="E277" si="44">E278</f>
        <v>0</v>
      </c>
      <c r="F277" s="152">
        <f t="shared" si="39"/>
        <v>50000</v>
      </c>
      <c r="G277" s="63"/>
    </row>
    <row r="278" spans="1:7" ht="23.25" customHeight="1" x14ac:dyDescent="0.2">
      <c r="A278" s="154" t="s">
        <v>86</v>
      </c>
      <c r="B278" s="115" t="s">
        <v>72</v>
      </c>
      <c r="C278" s="116" t="s">
        <v>553</v>
      </c>
      <c r="D278" s="62">
        <f>D279</f>
        <v>50000</v>
      </c>
      <c r="E278" s="62">
        <f>E279</f>
        <v>0</v>
      </c>
      <c r="F278" s="152">
        <f t="shared" si="39"/>
        <v>50000</v>
      </c>
      <c r="G278" s="63"/>
    </row>
    <row r="279" spans="1:7" ht="56.25" x14ac:dyDescent="0.2">
      <c r="A279" s="154" t="s">
        <v>167</v>
      </c>
      <c r="B279" s="115" t="s">
        <v>72</v>
      </c>
      <c r="C279" s="116" t="s">
        <v>601</v>
      </c>
      <c r="D279" s="62">
        <f>D299</f>
        <v>50000</v>
      </c>
      <c r="E279" s="62">
        <f t="shared" ref="E279" si="45">E299</f>
        <v>0</v>
      </c>
      <c r="F279" s="152">
        <f t="shared" si="39"/>
        <v>50000</v>
      </c>
      <c r="G279" s="63"/>
    </row>
    <row r="280" spans="1:7" ht="23.45" customHeight="1" x14ac:dyDescent="0.2">
      <c r="A280" s="154" t="s">
        <v>94</v>
      </c>
      <c r="B280" s="115" t="s">
        <v>72</v>
      </c>
      <c r="C280" s="116" t="s">
        <v>310</v>
      </c>
      <c r="D280" s="62">
        <f>D281</f>
        <v>442556</v>
      </c>
      <c r="E280" s="62">
        <f>E281</f>
        <v>0</v>
      </c>
      <c r="F280" s="152">
        <f t="shared" si="39"/>
        <v>442556</v>
      </c>
    </row>
    <row r="281" spans="1:7" ht="36" customHeight="1" x14ac:dyDescent="0.2">
      <c r="A281" s="154" t="s">
        <v>96</v>
      </c>
      <c r="B281" s="115" t="s">
        <v>72</v>
      </c>
      <c r="C281" s="116" t="s">
        <v>311</v>
      </c>
      <c r="D281" s="62">
        <f>D282</f>
        <v>442556</v>
      </c>
      <c r="E281" s="62">
        <f>E282</f>
        <v>0</v>
      </c>
      <c r="F281" s="152">
        <f t="shared" si="39"/>
        <v>442556</v>
      </c>
    </row>
    <row r="282" spans="1:7" ht="15" customHeight="1" x14ac:dyDescent="0.2">
      <c r="A282" s="154" t="s">
        <v>100</v>
      </c>
      <c r="B282" s="115" t="s">
        <v>72</v>
      </c>
      <c r="C282" s="116" t="s">
        <v>312</v>
      </c>
      <c r="D282" s="62">
        <f>D302</f>
        <v>442556</v>
      </c>
      <c r="E282" s="62">
        <f>E302</f>
        <v>0</v>
      </c>
      <c r="F282" s="152">
        <f t="shared" si="39"/>
        <v>442556</v>
      </c>
    </row>
    <row r="283" spans="1:7" ht="34.15" customHeight="1" x14ac:dyDescent="0.2">
      <c r="A283" s="154" t="s">
        <v>189</v>
      </c>
      <c r="B283" s="115" t="s">
        <v>72</v>
      </c>
      <c r="C283" s="116" t="s">
        <v>313</v>
      </c>
      <c r="D283" s="62">
        <f>D284+D287</f>
        <v>74504447.549999997</v>
      </c>
      <c r="E283" s="62">
        <f>E284+E287</f>
        <v>168115</v>
      </c>
      <c r="F283" s="152">
        <f t="shared" si="39"/>
        <v>74336332.549999997</v>
      </c>
    </row>
    <row r="284" spans="1:7" ht="13.15" customHeight="1" x14ac:dyDescent="0.2">
      <c r="A284" s="154" t="s">
        <v>190</v>
      </c>
      <c r="B284" s="115" t="s">
        <v>72</v>
      </c>
      <c r="C284" s="116" t="s">
        <v>314</v>
      </c>
      <c r="D284" s="62">
        <f>D285+D286</f>
        <v>74354447.549999997</v>
      </c>
      <c r="E284" s="62">
        <f>E285+E286</f>
        <v>168115</v>
      </c>
      <c r="F284" s="152">
        <f t="shared" si="39"/>
        <v>74186332.549999997</v>
      </c>
    </row>
    <row r="285" spans="1:7" ht="57.75" customHeight="1" x14ac:dyDescent="0.2">
      <c r="A285" s="154" t="s">
        <v>229</v>
      </c>
      <c r="B285" s="115" t="s">
        <v>72</v>
      </c>
      <c r="C285" s="116" t="s">
        <v>315</v>
      </c>
      <c r="D285" s="62">
        <f>D292</f>
        <v>67180589.890000001</v>
      </c>
      <c r="E285" s="62">
        <f>E292</f>
        <v>168115</v>
      </c>
      <c r="F285" s="152">
        <f t="shared" si="39"/>
        <v>67012474.890000001</v>
      </c>
    </row>
    <row r="286" spans="1:7" ht="23.25" customHeight="1" x14ac:dyDescent="0.2">
      <c r="A286" s="154" t="s">
        <v>191</v>
      </c>
      <c r="B286" s="115" t="s">
        <v>72</v>
      </c>
      <c r="C286" s="116" t="s">
        <v>316</v>
      </c>
      <c r="D286" s="62">
        <f>D293</f>
        <v>7173857.6600000001</v>
      </c>
      <c r="E286" s="62">
        <f>E293</f>
        <v>0</v>
      </c>
      <c r="F286" s="152">
        <f t="shared" si="39"/>
        <v>7173857.6600000001</v>
      </c>
    </row>
    <row r="287" spans="1:7" ht="62.25" customHeight="1" x14ac:dyDescent="0.2">
      <c r="A287" s="154" t="s">
        <v>540</v>
      </c>
      <c r="B287" s="115" t="s">
        <v>72</v>
      </c>
      <c r="C287" s="116" t="s">
        <v>317</v>
      </c>
      <c r="D287" s="62">
        <f>D288</f>
        <v>150000</v>
      </c>
      <c r="E287" s="62">
        <f>E288</f>
        <v>0</v>
      </c>
      <c r="F287" s="152">
        <f t="shared" si="39"/>
        <v>150000</v>
      </c>
    </row>
    <row r="288" spans="1:7" ht="28.5" customHeight="1" x14ac:dyDescent="0.2">
      <c r="A288" s="154" t="s">
        <v>268</v>
      </c>
      <c r="B288" s="115" t="s">
        <v>72</v>
      </c>
      <c r="C288" s="116" t="s">
        <v>318</v>
      </c>
      <c r="D288" s="62">
        <f>D295</f>
        <v>150000</v>
      </c>
      <c r="E288" s="62">
        <f>E295</f>
        <v>0</v>
      </c>
      <c r="F288" s="152">
        <f t="shared" si="39"/>
        <v>150000</v>
      </c>
    </row>
    <row r="289" spans="1:6" x14ac:dyDescent="0.2">
      <c r="A289" s="160" t="s">
        <v>319</v>
      </c>
      <c r="B289" s="60" t="s">
        <v>72</v>
      </c>
      <c r="C289" s="61" t="s">
        <v>320</v>
      </c>
      <c r="D289" s="85">
        <f>D290</f>
        <v>74504447.549999997</v>
      </c>
      <c r="E289" s="85">
        <f>E290</f>
        <v>168115</v>
      </c>
      <c r="F289" s="150">
        <f t="shared" si="39"/>
        <v>74336332.549999997</v>
      </c>
    </row>
    <row r="290" spans="1:6" ht="34.15" customHeight="1" x14ac:dyDescent="0.2">
      <c r="A290" s="154" t="s">
        <v>189</v>
      </c>
      <c r="B290" s="115" t="s">
        <v>72</v>
      </c>
      <c r="C290" s="116" t="s">
        <v>321</v>
      </c>
      <c r="D290" s="62">
        <f>D291+D294</f>
        <v>74504447.549999997</v>
      </c>
      <c r="E290" s="62">
        <f>E291+E294</f>
        <v>168115</v>
      </c>
      <c r="F290" s="152">
        <f t="shared" si="39"/>
        <v>74336332.549999997</v>
      </c>
    </row>
    <row r="291" spans="1:6" ht="15" customHeight="1" x14ac:dyDescent="0.2">
      <c r="A291" s="154" t="s">
        <v>190</v>
      </c>
      <c r="B291" s="115" t="s">
        <v>72</v>
      </c>
      <c r="C291" s="116" t="s">
        <v>322</v>
      </c>
      <c r="D291" s="100">
        <f>D292+D293</f>
        <v>74354447.549999997</v>
      </c>
      <c r="E291" s="100">
        <f>E292+E293</f>
        <v>168115</v>
      </c>
      <c r="F291" s="152">
        <f t="shared" si="39"/>
        <v>74186332.549999997</v>
      </c>
    </row>
    <row r="292" spans="1:6" ht="58.5" customHeight="1" x14ac:dyDescent="0.2">
      <c r="A292" s="154" t="s">
        <v>229</v>
      </c>
      <c r="B292" s="115" t="s">
        <v>72</v>
      </c>
      <c r="C292" s="116" t="s">
        <v>323</v>
      </c>
      <c r="D292" s="100">
        <v>67180589.890000001</v>
      </c>
      <c r="E292" s="62">
        <v>168115</v>
      </c>
      <c r="F292" s="152">
        <f t="shared" si="39"/>
        <v>67012474.890000001</v>
      </c>
    </row>
    <row r="293" spans="1:6" ht="23.45" customHeight="1" x14ac:dyDescent="0.2">
      <c r="A293" s="154" t="s">
        <v>191</v>
      </c>
      <c r="B293" s="115" t="s">
        <v>72</v>
      </c>
      <c r="C293" s="116" t="s">
        <v>324</v>
      </c>
      <c r="D293" s="62">
        <v>7173857.6600000001</v>
      </c>
      <c r="E293" s="62">
        <v>0</v>
      </c>
      <c r="F293" s="152">
        <f t="shared" si="39"/>
        <v>7173857.6600000001</v>
      </c>
    </row>
    <row r="294" spans="1:6" ht="58.15" customHeight="1" x14ac:dyDescent="0.2">
      <c r="A294" s="154" t="s">
        <v>540</v>
      </c>
      <c r="B294" s="115" t="s">
        <v>72</v>
      </c>
      <c r="C294" s="116" t="s">
        <v>325</v>
      </c>
      <c r="D294" s="62">
        <f>D295</f>
        <v>150000</v>
      </c>
      <c r="E294" s="62">
        <f>E295</f>
        <v>0</v>
      </c>
      <c r="F294" s="152">
        <f t="shared" si="39"/>
        <v>150000</v>
      </c>
    </row>
    <row r="295" spans="1:6" ht="28.5" customHeight="1" x14ac:dyDescent="0.2">
      <c r="A295" s="154" t="s">
        <v>584</v>
      </c>
      <c r="B295" s="115" t="s">
        <v>72</v>
      </c>
      <c r="C295" s="116" t="s">
        <v>585</v>
      </c>
      <c r="D295" s="62">
        <v>150000</v>
      </c>
      <c r="E295" s="62">
        <v>0</v>
      </c>
      <c r="F295" s="152">
        <f t="shared" si="39"/>
        <v>150000</v>
      </c>
    </row>
    <row r="296" spans="1:6" ht="24" customHeight="1" x14ac:dyDescent="0.2">
      <c r="A296" s="160" t="s">
        <v>326</v>
      </c>
      <c r="B296" s="60" t="s">
        <v>72</v>
      </c>
      <c r="C296" s="61" t="s">
        <v>327</v>
      </c>
      <c r="D296" s="85">
        <f>D297+D300</f>
        <v>492556</v>
      </c>
      <c r="E296" s="85">
        <f>E297+E300</f>
        <v>0</v>
      </c>
      <c r="F296" s="150">
        <f t="shared" si="39"/>
        <v>492556</v>
      </c>
    </row>
    <row r="297" spans="1:6" ht="60" customHeight="1" x14ac:dyDescent="0.2">
      <c r="A297" s="154" t="s">
        <v>76</v>
      </c>
      <c r="B297" s="115" t="s">
        <v>72</v>
      </c>
      <c r="C297" s="116" t="s">
        <v>550</v>
      </c>
      <c r="D297" s="62">
        <f>D298</f>
        <v>50000</v>
      </c>
      <c r="E297" s="62">
        <f>E298</f>
        <v>0</v>
      </c>
      <c r="F297" s="152">
        <f>D297-E297</f>
        <v>50000</v>
      </c>
    </row>
    <row r="298" spans="1:6" ht="25.5" customHeight="1" x14ac:dyDescent="0.2">
      <c r="A298" s="154" t="s">
        <v>86</v>
      </c>
      <c r="B298" s="115" t="s">
        <v>72</v>
      </c>
      <c r="C298" s="116" t="s">
        <v>551</v>
      </c>
      <c r="D298" s="62">
        <f>D299</f>
        <v>50000</v>
      </c>
      <c r="E298" s="62">
        <f>E299</f>
        <v>0</v>
      </c>
      <c r="F298" s="152">
        <f>D298-E298</f>
        <v>50000</v>
      </c>
    </row>
    <row r="299" spans="1:6" ht="54" customHeight="1" x14ac:dyDescent="0.2">
      <c r="A299" s="154" t="s">
        <v>167</v>
      </c>
      <c r="B299" s="115" t="s">
        <v>72</v>
      </c>
      <c r="C299" s="116" t="s">
        <v>586</v>
      </c>
      <c r="D299" s="62">
        <v>50000</v>
      </c>
      <c r="E299" s="62">
        <v>0</v>
      </c>
      <c r="F299" s="152">
        <f>D299-E299</f>
        <v>50000</v>
      </c>
    </row>
    <row r="300" spans="1:6" ht="22.9" customHeight="1" x14ac:dyDescent="0.2">
      <c r="A300" s="154" t="s">
        <v>94</v>
      </c>
      <c r="B300" s="115" t="s">
        <v>72</v>
      </c>
      <c r="C300" s="116" t="s">
        <v>505</v>
      </c>
      <c r="D300" s="62">
        <f t="shared" ref="D300:E301" si="46">D301</f>
        <v>442556</v>
      </c>
      <c r="E300" s="62">
        <f t="shared" si="46"/>
        <v>0</v>
      </c>
      <c r="F300" s="152">
        <f t="shared" si="39"/>
        <v>442556</v>
      </c>
    </row>
    <row r="301" spans="1:6" ht="33.75" x14ac:dyDescent="0.2">
      <c r="A301" s="154" t="s">
        <v>96</v>
      </c>
      <c r="B301" s="115" t="s">
        <v>72</v>
      </c>
      <c r="C301" s="116" t="s">
        <v>504</v>
      </c>
      <c r="D301" s="62">
        <f t="shared" si="46"/>
        <v>442556</v>
      </c>
      <c r="E301" s="62">
        <f t="shared" si="46"/>
        <v>0</v>
      </c>
      <c r="F301" s="152">
        <f t="shared" si="39"/>
        <v>442556</v>
      </c>
    </row>
    <row r="302" spans="1:6" ht="18.600000000000001" customHeight="1" x14ac:dyDescent="0.2">
      <c r="A302" s="154" t="s">
        <v>100</v>
      </c>
      <c r="B302" s="115" t="s">
        <v>72</v>
      </c>
      <c r="C302" s="116" t="s">
        <v>503</v>
      </c>
      <c r="D302" s="62">
        <v>442556</v>
      </c>
      <c r="E302" s="62">
        <v>0</v>
      </c>
      <c r="F302" s="152">
        <f t="shared" si="39"/>
        <v>442556</v>
      </c>
    </row>
    <row r="303" spans="1:6" ht="15.6" customHeight="1" x14ac:dyDescent="0.2">
      <c r="A303" s="160" t="s">
        <v>328</v>
      </c>
      <c r="B303" s="60" t="s">
        <v>72</v>
      </c>
      <c r="C303" s="61" t="s">
        <v>329</v>
      </c>
      <c r="D303" s="85">
        <f>D304+D307+D313+D316</f>
        <v>12091072.050000001</v>
      </c>
      <c r="E303" s="85">
        <f>E304+E307+E313+E316</f>
        <v>31252</v>
      </c>
      <c r="F303" s="150">
        <f t="shared" si="39"/>
        <v>12059820.050000001</v>
      </c>
    </row>
    <row r="304" spans="1:6" ht="27.75" customHeight="1" x14ac:dyDescent="0.2">
      <c r="A304" s="154" t="s">
        <v>94</v>
      </c>
      <c r="B304" s="115" t="s">
        <v>72</v>
      </c>
      <c r="C304" s="116" t="s">
        <v>330</v>
      </c>
      <c r="D304" s="62">
        <f>D305</f>
        <v>296200</v>
      </c>
      <c r="E304" s="62">
        <f>E305</f>
        <v>0</v>
      </c>
      <c r="F304" s="152">
        <f>D304-E304</f>
        <v>296200</v>
      </c>
    </row>
    <row r="305" spans="1:6" ht="33" customHeight="1" x14ac:dyDescent="0.2">
      <c r="A305" s="154" t="s">
        <v>96</v>
      </c>
      <c r="B305" s="115" t="s">
        <v>72</v>
      </c>
      <c r="C305" s="116" t="s">
        <v>331</v>
      </c>
      <c r="D305" s="62">
        <f>D306</f>
        <v>296200</v>
      </c>
      <c r="E305" s="62">
        <f>E306</f>
        <v>0</v>
      </c>
      <c r="F305" s="152">
        <f t="shared" si="39"/>
        <v>296200</v>
      </c>
    </row>
    <row r="306" spans="1:6" ht="15.6" customHeight="1" x14ac:dyDescent="0.2">
      <c r="A306" s="154" t="s">
        <v>100</v>
      </c>
      <c r="B306" s="115" t="s">
        <v>72</v>
      </c>
      <c r="C306" s="116" t="s">
        <v>332</v>
      </c>
      <c r="D306" s="62">
        <f>D340+D330</f>
        <v>296200</v>
      </c>
      <c r="E306" s="62">
        <f>E330+E340</f>
        <v>0</v>
      </c>
      <c r="F306" s="152">
        <f t="shared" si="39"/>
        <v>296200</v>
      </c>
    </row>
    <row r="307" spans="1:6" ht="22.9" customHeight="1" x14ac:dyDescent="0.2">
      <c r="A307" s="154" t="s">
        <v>333</v>
      </c>
      <c r="B307" s="115" t="s">
        <v>72</v>
      </c>
      <c r="C307" s="116" t="s">
        <v>334</v>
      </c>
      <c r="D307" s="62">
        <f>D308+D310+D312</f>
        <v>8342184.0499999998</v>
      </c>
      <c r="E307" s="62">
        <f>E308+E310+E312</f>
        <v>31252</v>
      </c>
      <c r="F307" s="152">
        <f t="shared" si="39"/>
        <v>8310932.0499999998</v>
      </c>
    </row>
    <row r="308" spans="1:6" ht="24" customHeight="1" x14ac:dyDescent="0.2">
      <c r="A308" s="154" t="s">
        <v>335</v>
      </c>
      <c r="B308" s="115" t="s">
        <v>72</v>
      </c>
      <c r="C308" s="116" t="s">
        <v>336</v>
      </c>
      <c r="D308" s="62">
        <f>D309</f>
        <v>7544184.0499999998</v>
      </c>
      <c r="E308" s="62">
        <f>E309</f>
        <v>0</v>
      </c>
      <c r="F308" s="152">
        <f t="shared" si="39"/>
        <v>7544184.0499999998</v>
      </c>
    </row>
    <row r="309" spans="1:6" ht="16.149999999999999" customHeight="1" x14ac:dyDescent="0.2">
      <c r="A309" s="154" t="s">
        <v>337</v>
      </c>
      <c r="B309" s="115" t="s">
        <v>72</v>
      </c>
      <c r="C309" s="116" t="s">
        <v>338</v>
      </c>
      <c r="D309" s="62">
        <f>D322</f>
        <v>7544184.0499999998</v>
      </c>
      <c r="E309" s="62">
        <f>E322</f>
        <v>0</v>
      </c>
      <c r="F309" s="152">
        <f t="shared" si="39"/>
        <v>7544184.0499999998</v>
      </c>
    </row>
    <row r="310" spans="1:6" ht="29.25" customHeight="1" x14ac:dyDescent="0.2">
      <c r="A310" s="154" t="s">
        <v>339</v>
      </c>
      <c r="B310" s="115" t="s">
        <v>72</v>
      </c>
      <c r="C310" s="116" t="s">
        <v>340</v>
      </c>
      <c r="D310" s="62">
        <f>D311</f>
        <v>700000</v>
      </c>
      <c r="E310" s="62">
        <f>E311</f>
        <v>31252</v>
      </c>
      <c r="F310" s="152">
        <f t="shared" si="39"/>
        <v>668748</v>
      </c>
    </row>
    <row r="311" spans="1:6" ht="32.450000000000003" customHeight="1" x14ac:dyDescent="0.2">
      <c r="A311" s="154" t="s">
        <v>341</v>
      </c>
      <c r="B311" s="115" t="s">
        <v>72</v>
      </c>
      <c r="C311" s="116" t="s">
        <v>342</v>
      </c>
      <c r="D311" s="62">
        <f>D326</f>
        <v>700000</v>
      </c>
      <c r="E311" s="62">
        <f t="shared" ref="E311:F311" si="47">E326</f>
        <v>31252</v>
      </c>
      <c r="F311" s="152">
        <f t="shared" si="47"/>
        <v>668748</v>
      </c>
    </row>
    <row r="312" spans="1:6" x14ac:dyDescent="0.2">
      <c r="A312" s="154" t="s">
        <v>343</v>
      </c>
      <c r="B312" s="115" t="s">
        <v>72</v>
      </c>
      <c r="C312" s="116" t="s">
        <v>344</v>
      </c>
      <c r="D312" s="62">
        <f>D342</f>
        <v>98000</v>
      </c>
      <c r="E312" s="62">
        <f>E342</f>
        <v>0</v>
      </c>
      <c r="F312" s="152">
        <f t="shared" si="39"/>
        <v>98000</v>
      </c>
    </row>
    <row r="313" spans="1:6" ht="33.75" x14ac:dyDescent="0.2">
      <c r="A313" s="154" t="s">
        <v>225</v>
      </c>
      <c r="B313" s="115" t="s">
        <v>72</v>
      </c>
      <c r="C313" s="116" t="s">
        <v>722</v>
      </c>
      <c r="D313" s="62">
        <f>D314</f>
        <v>1077888</v>
      </c>
      <c r="E313" s="62">
        <f>E314</f>
        <v>0</v>
      </c>
      <c r="F313" s="152">
        <f t="shared" ref="F313:F315" si="48">D313-E313</f>
        <v>1077888</v>
      </c>
    </row>
    <row r="314" spans="1:6" x14ac:dyDescent="0.2">
      <c r="A314" s="154" t="s">
        <v>226</v>
      </c>
      <c r="B314" s="115" t="s">
        <v>72</v>
      </c>
      <c r="C314" s="116" t="s">
        <v>723</v>
      </c>
      <c r="D314" s="62">
        <f>D315</f>
        <v>1077888</v>
      </c>
      <c r="E314" s="62">
        <f>E315</f>
        <v>0</v>
      </c>
      <c r="F314" s="152">
        <f t="shared" si="48"/>
        <v>1077888</v>
      </c>
    </row>
    <row r="315" spans="1:6" ht="45" x14ac:dyDescent="0.2">
      <c r="A315" s="154" t="s">
        <v>725</v>
      </c>
      <c r="B315" s="115" t="s">
        <v>72</v>
      </c>
      <c r="C315" s="116" t="s">
        <v>724</v>
      </c>
      <c r="D315" s="62">
        <f>D333</f>
        <v>1077888</v>
      </c>
      <c r="E315" s="62">
        <f>E333</f>
        <v>0</v>
      </c>
      <c r="F315" s="152">
        <f t="shared" si="48"/>
        <v>1077888</v>
      </c>
    </row>
    <row r="316" spans="1:6" ht="40.5" customHeight="1" x14ac:dyDescent="0.2">
      <c r="A316" s="154" t="s">
        <v>189</v>
      </c>
      <c r="B316" s="115" t="s">
        <v>72</v>
      </c>
      <c r="C316" s="116" t="s">
        <v>345</v>
      </c>
      <c r="D316" s="62">
        <f>D317</f>
        <v>2374800</v>
      </c>
      <c r="E316" s="62">
        <f>E317</f>
        <v>0</v>
      </c>
      <c r="F316" s="152">
        <f t="shared" ref="F316:F366" si="49">D316-E316</f>
        <v>2374800</v>
      </c>
    </row>
    <row r="317" spans="1:6" ht="19.149999999999999" customHeight="1" x14ac:dyDescent="0.2">
      <c r="A317" s="154" t="s">
        <v>190</v>
      </c>
      <c r="B317" s="115" t="s">
        <v>72</v>
      </c>
      <c r="C317" s="116" t="s">
        <v>346</v>
      </c>
      <c r="D317" s="62">
        <f>D318</f>
        <v>2374800</v>
      </c>
      <c r="E317" s="62">
        <f>E318</f>
        <v>0</v>
      </c>
      <c r="F317" s="152">
        <f t="shared" si="49"/>
        <v>2374800</v>
      </c>
    </row>
    <row r="318" spans="1:6" ht="22.9" customHeight="1" x14ac:dyDescent="0.2">
      <c r="A318" s="154" t="s">
        <v>191</v>
      </c>
      <c r="B318" s="115" t="s">
        <v>72</v>
      </c>
      <c r="C318" s="116" t="s">
        <v>347</v>
      </c>
      <c r="D318" s="62">
        <f>D336</f>
        <v>2374800</v>
      </c>
      <c r="E318" s="62">
        <f>E336</f>
        <v>0</v>
      </c>
      <c r="F318" s="152">
        <f t="shared" si="49"/>
        <v>2374800</v>
      </c>
    </row>
    <row r="319" spans="1:6" ht="18.600000000000001" customHeight="1" x14ac:dyDescent="0.2">
      <c r="A319" s="160" t="s">
        <v>348</v>
      </c>
      <c r="B319" s="60" t="s">
        <v>72</v>
      </c>
      <c r="C319" s="61" t="s">
        <v>349</v>
      </c>
      <c r="D319" s="85">
        <f t="shared" ref="D319:E320" si="50">D320</f>
        <v>7544184.0499999998</v>
      </c>
      <c r="E319" s="85">
        <f t="shared" si="50"/>
        <v>0</v>
      </c>
      <c r="F319" s="150">
        <f t="shared" si="49"/>
        <v>7544184.0499999998</v>
      </c>
    </row>
    <row r="320" spans="1:6" ht="22.9" customHeight="1" x14ac:dyDescent="0.2">
      <c r="A320" s="154" t="s">
        <v>333</v>
      </c>
      <c r="B320" s="115" t="s">
        <v>72</v>
      </c>
      <c r="C320" s="116" t="s">
        <v>350</v>
      </c>
      <c r="D320" s="62">
        <f t="shared" si="50"/>
        <v>7544184.0499999998</v>
      </c>
      <c r="E320" s="62">
        <f t="shared" si="50"/>
        <v>0</v>
      </c>
      <c r="F320" s="152">
        <f t="shared" si="49"/>
        <v>7544184.0499999998</v>
      </c>
    </row>
    <row r="321" spans="1:6" ht="24.6" customHeight="1" x14ac:dyDescent="0.2">
      <c r="A321" s="154" t="s">
        <v>335</v>
      </c>
      <c r="B321" s="115" t="s">
        <v>72</v>
      </c>
      <c r="C321" s="116" t="s">
        <v>351</v>
      </c>
      <c r="D321" s="62">
        <f>D322</f>
        <v>7544184.0499999998</v>
      </c>
      <c r="E321" s="62">
        <f>E322</f>
        <v>0</v>
      </c>
      <c r="F321" s="152">
        <f t="shared" si="49"/>
        <v>7544184.0499999998</v>
      </c>
    </row>
    <row r="322" spans="1:6" ht="18" customHeight="1" x14ac:dyDescent="0.2">
      <c r="A322" s="154" t="s">
        <v>337</v>
      </c>
      <c r="B322" s="115" t="s">
        <v>72</v>
      </c>
      <c r="C322" s="116" t="s">
        <v>352</v>
      </c>
      <c r="D322" s="62">
        <v>7544184.0499999998</v>
      </c>
      <c r="E322" s="62">
        <v>0</v>
      </c>
      <c r="F322" s="152">
        <f t="shared" si="49"/>
        <v>7544184.0499999998</v>
      </c>
    </row>
    <row r="323" spans="1:6" ht="15.6" customHeight="1" x14ac:dyDescent="0.2">
      <c r="A323" s="160" t="s">
        <v>353</v>
      </c>
      <c r="B323" s="60" t="s">
        <v>72</v>
      </c>
      <c r="C323" s="61" t="s">
        <v>354</v>
      </c>
      <c r="D323" s="85">
        <f t="shared" ref="D323:E325" si="51">D324</f>
        <v>700000</v>
      </c>
      <c r="E323" s="85">
        <f t="shared" si="51"/>
        <v>31252</v>
      </c>
      <c r="F323" s="150">
        <f t="shared" si="49"/>
        <v>668748</v>
      </c>
    </row>
    <row r="324" spans="1:6" ht="22.9" customHeight="1" x14ac:dyDescent="0.2">
      <c r="A324" s="154" t="s">
        <v>333</v>
      </c>
      <c r="B324" s="115" t="s">
        <v>72</v>
      </c>
      <c r="C324" s="116" t="s">
        <v>355</v>
      </c>
      <c r="D324" s="62">
        <f t="shared" si="51"/>
        <v>700000</v>
      </c>
      <c r="E324" s="62">
        <f t="shared" si="51"/>
        <v>31252</v>
      </c>
      <c r="F324" s="152">
        <f t="shared" si="49"/>
        <v>668748</v>
      </c>
    </row>
    <row r="325" spans="1:6" ht="24" customHeight="1" x14ac:dyDescent="0.2">
      <c r="A325" s="154" t="s">
        <v>339</v>
      </c>
      <c r="B325" s="115" t="s">
        <v>72</v>
      </c>
      <c r="C325" s="116" t="s">
        <v>356</v>
      </c>
      <c r="D325" s="62">
        <f t="shared" si="51"/>
        <v>700000</v>
      </c>
      <c r="E325" s="62">
        <f t="shared" si="51"/>
        <v>31252</v>
      </c>
      <c r="F325" s="152">
        <f t="shared" si="49"/>
        <v>668748</v>
      </c>
    </row>
    <row r="326" spans="1:6" ht="36" customHeight="1" x14ac:dyDescent="0.2">
      <c r="A326" s="154" t="s">
        <v>341</v>
      </c>
      <c r="B326" s="115" t="s">
        <v>72</v>
      </c>
      <c r="C326" s="116" t="s">
        <v>357</v>
      </c>
      <c r="D326" s="62">
        <v>700000</v>
      </c>
      <c r="E326" s="62">
        <v>31252</v>
      </c>
      <c r="F326" s="152">
        <f t="shared" si="49"/>
        <v>668748</v>
      </c>
    </row>
    <row r="327" spans="1:6" x14ac:dyDescent="0.2">
      <c r="A327" s="160" t="s">
        <v>358</v>
      </c>
      <c r="B327" s="60" t="s">
        <v>72</v>
      </c>
      <c r="C327" s="61" t="s">
        <v>359</v>
      </c>
      <c r="D327" s="85">
        <f>D328+D331+D334</f>
        <v>3468888</v>
      </c>
      <c r="E327" s="85">
        <f>E328+E331+E334</f>
        <v>0</v>
      </c>
      <c r="F327" s="150">
        <f t="shared" si="49"/>
        <v>3468888</v>
      </c>
    </row>
    <row r="328" spans="1:6" ht="33.75" x14ac:dyDescent="0.2">
      <c r="A328" s="154" t="s">
        <v>94</v>
      </c>
      <c r="B328" s="115" t="s">
        <v>72</v>
      </c>
      <c r="C328" s="116" t="s">
        <v>719</v>
      </c>
      <c r="D328" s="62">
        <f>D329</f>
        <v>16200</v>
      </c>
      <c r="E328" s="62">
        <f>E329</f>
        <v>0</v>
      </c>
      <c r="F328" s="152">
        <f t="shared" si="49"/>
        <v>16200</v>
      </c>
    </row>
    <row r="329" spans="1:6" ht="33.75" x14ac:dyDescent="0.2">
      <c r="A329" s="154" t="s">
        <v>96</v>
      </c>
      <c r="B329" s="115" t="s">
        <v>72</v>
      </c>
      <c r="C329" s="116" t="s">
        <v>720</v>
      </c>
      <c r="D329" s="62">
        <f>D330</f>
        <v>16200</v>
      </c>
      <c r="E329" s="62">
        <f>E330</f>
        <v>0</v>
      </c>
      <c r="F329" s="152">
        <f t="shared" si="49"/>
        <v>16200</v>
      </c>
    </row>
    <row r="330" spans="1:6" x14ac:dyDescent="0.2">
      <c r="A330" s="154" t="s">
        <v>100</v>
      </c>
      <c r="B330" s="115" t="s">
        <v>72</v>
      </c>
      <c r="C330" s="116" t="s">
        <v>721</v>
      </c>
      <c r="D330" s="62">
        <v>16200</v>
      </c>
      <c r="E330" s="62">
        <v>0</v>
      </c>
      <c r="F330" s="152">
        <f t="shared" si="49"/>
        <v>16200</v>
      </c>
    </row>
    <row r="331" spans="1:6" ht="33.75" x14ac:dyDescent="0.2">
      <c r="A331" s="154" t="s">
        <v>225</v>
      </c>
      <c r="B331" s="115" t="s">
        <v>72</v>
      </c>
      <c r="C331" s="116" t="s">
        <v>722</v>
      </c>
      <c r="D331" s="62">
        <f>D332</f>
        <v>1077888</v>
      </c>
      <c r="E331" s="62">
        <f>E332</f>
        <v>0</v>
      </c>
      <c r="F331" s="152">
        <f t="shared" si="49"/>
        <v>1077888</v>
      </c>
    </row>
    <row r="332" spans="1:6" x14ac:dyDescent="0.2">
      <c r="A332" s="154" t="s">
        <v>226</v>
      </c>
      <c r="B332" s="115" t="s">
        <v>72</v>
      </c>
      <c r="C332" s="116" t="s">
        <v>723</v>
      </c>
      <c r="D332" s="62">
        <f>D333</f>
        <v>1077888</v>
      </c>
      <c r="E332" s="62">
        <f>E333</f>
        <v>0</v>
      </c>
      <c r="F332" s="152">
        <f t="shared" si="49"/>
        <v>1077888</v>
      </c>
    </row>
    <row r="333" spans="1:6" ht="45" x14ac:dyDescent="0.2">
      <c r="A333" s="154" t="s">
        <v>725</v>
      </c>
      <c r="B333" s="115" t="s">
        <v>72</v>
      </c>
      <c r="C333" s="116" t="s">
        <v>724</v>
      </c>
      <c r="D333" s="62">
        <v>1077888</v>
      </c>
      <c r="E333" s="62">
        <v>0</v>
      </c>
      <c r="F333" s="152">
        <f t="shared" si="49"/>
        <v>1077888</v>
      </c>
    </row>
    <row r="334" spans="1:6" ht="34.15" customHeight="1" x14ac:dyDescent="0.2">
      <c r="A334" s="154" t="s">
        <v>189</v>
      </c>
      <c r="B334" s="115" t="s">
        <v>72</v>
      </c>
      <c r="C334" s="116" t="s">
        <v>360</v>
      </c>
      <c r="D334" s="62">
        <f>D335</f>
        <v>2374800</v>
      </c>
      <c r="E334" s="62">
        <f>E335</f>
        <v>0</v>
      </c>
      <c r="F334" s="152">
        <f t="shared" si="49"/>
        <v>2374800</v>
      </c>
    </row>
    <row r="335" spans="1:6" ht="16.149999999999999" customHeight="1" x14ac:dyDescent="0.2">
      <c r="A335" s="154" t="s">
        <v>190</v>
      </c>
      <c r="B335" s="115" t="s">
        <v>72</v>
      </c>
      <c r="C335" s="116" t="s">
        <v>361</v>
      </c>
      <c r="D335" s="62">
        <f>D336</f>
        <v>2374800</v>
      </c>
      <c r="E335" s="62">
        <f>E336</f>
        <v>0</v>
      </c>
      <c r="F335" s="152">
        <f t="shared" si="49"/>
        <v>2374800</v>
      </c>
    </row>
    <row r="336" spans="1:6" ht="24.6" customHeight="1" x14ac:dyDescent="0.2">
      <c r="A336" s="154" t="s">
        <v>191</v>
      </c>
      <c r="B336" s="115" t="s">
        <v>72</v>
      </c>
      <c r="C336" s="116" t="s">
        <v>362</v>
      </c>
      <c r="D336" s="62">
        <v>2374800</v>
      </c>
      <c r="E336" s="62">
        <v>0</v>
      </c>
      <c r="F336" s="152">
        <f t="shared" si="49"/>
        <v>2374800</v>
      </c>
    </row>
    <row r="337" spans="1:6" ht="24" customHeight="1" x14ac:dyDescent="0.2">
      <c r="A337" s="160" t="s">
        <v>363</v>
      </c>
      <c r="B337" s="60" t="s">
        <v>72</v>
      </c>
      <c r="C337" s="61" t="s">
        <v>364</v>
      </c>
      <c r="D337" s="85">
        <f>D338+D341</f>
        <v>378000</v>
      </c>
      <c r="E337" s="85">
        <f>E338+E341</f>
        <v>0</v>
      </c>
      <c r="F337" s="150">
        <f t="shared" si="49"/>
        <v>378000</v>
      </c>
    </row>
    <row r="338" spans="1:6" ht="25.9" customHeight="1" x14ac:dyDescent="0.2">
      <c r="A338" s="154" t="s">
        <v>94</v>
      </c>
      <c r="B338" s="115" t="s">
        <v>72</v>
      </c>
      <c r="C338" s="116" t="s">
        <v>365</v>
      </c>
      <c r="D338" s="62">
        <f>D339</f>
        <v>280000</v>
      </c>
      <c r="E338" s="62">
        <f t="shared" ref="E338" si="52">E339</f>
        <v>0</v>
      </c>
      <c r="F338" s="152">
        <f t="shared" si="49"/>
        <v>280000</v>
      </c>
    </row>
    <row r="339" spans="1:6" ht="36.6" customHeight="1" x14ac:dyDescent="0.2">
      <c r="A339" s="154" t="s">
        <v>96</v>
      </c>
      <c r="B339" s="115" t="s">
        <v>72</v>
      </c>
      <c r="C339" s="116" t="s">
        <v>366</v>
      </c>
      <c r="D339" s="62">
        <f>D340</f>
        <v>280000</v>
      </c>
      <c r="E339" s="146">
        <f>E340</f>
        <v>0</v>
      </c>
      <c r="F339" s="152">
        <f t="shared" si="49"/>
        <v>280000</v>
      </c>
    </row>
    <row r="340" spans="1:6" ht="17.45" customHeight="1" x14ac:dyDescent="0.2">
      <c r="A340" s="154" t="s">
        <v>100</v>
      </c>
      <c r="B340" s="115" t="s">
        <v>72</v>
      </c>
      <c r="C340" s="116" t="s">
        <v>367</v>
      </c>
      <c r="D340" s="62">
        <v>280000</v>
      </c>
      <c r="E340" s="62">
        <v>0</v>
      </c>
      <c r="F340" s="152">
        <f t="shared" si="49"/>
        <v>280000</v>
      </c>
    </row>
    <row r="341" spans="1:6" ht="24.6" customHeight="1" x14ac:dyDescent="0.2">
      <c r="A341" s="154" t="s">
        <v>333</v>
      </c>
      <c r="B341" s="115" t="s">
        <v>72</v>
      </c>
      <c r="C341" s="116" t="s">
        <v>368</v>
      </c>
      <c r="D341" s="62">
        <f>D342</f>
        <v>98000</v>
      </c>
      <c r="E341" s="62">
        <f>E342</f>
        <v>0</v>
      </c>
      <c r="F341" s="152">
        <f t="shared" si="49"/>
        <v>98000</v>
      </c>
    </row>
    <row r="342" spans="1:6" ht="15" customHeight="1" x14ac:dyDescent="0.2">
      <c r="A342" s="154" t="s">
        <v>343</v>
      </c>
      <c r="B342" s="115" t="s">
        <v>72</v>
      </c>
      <c r="C342" s="116" t="s">
        <v>369</v>
      </c>
      <c r="D342" s="62">
        <v>98000</v>
      </c>
      <c r="E342" s="62">
        <v>0</v>
      </c>
      <c r="F342" s="152">
        <f t="shared" si="49"/>
        <v>98000</v>
      </c>
    </row>
    <row r="343" spans="1:6" x14ac:dyDescent="0.2">
      <c r="A343" s="160" t="s">
        <v>370</v>
      </c>
      <c r="B343" s="60" t="s">
        <v>72</v>
      </c>
      <c r="C343" s="61" t="s">
        <v>371</v>
      </c>
      <c r="D343" s="85">
        <f>D344+D347</f>
        <v>472000</v>
      </c>
      <c r="E343" s="85">
        <f>E344+E347</f>
        <v>0</v>
      </c>
      <c r="F343" s="150">
        <f t="shared" si="49"/>
        <v>472000</v>
      </c>
    </row>
    <row r="344" spans="1:6" ht="63" customHeight="1" x14ac:dyDescent="0.2">
      <c r="A344" s="154" t="s">
        <v>76</v>
      </c>
      <c r="B344" s="115" t="s">
        <v>72</v>
      </c>
      <c r="C344" s="116" t="s">
        <v>372</v>
      </c>
      <c r="D344" s="62">
        <f>D345</f>
        <v>290000</v>
      </c>
      <c r="E344" s="62">
        <f>E345</f>
        <v>0</v>
      </c>
      <c r="F344" s="152">
        <f>D344-E344</f>
        <v>290000</v>
      </c>
    </row>
    <row r="345" spans="1:6" ht="28.15" customHeight="1" x14ac:dyDescent="0.2">
      <c r="A345" s="154" t="s">
        <v>86</v>
      </c>
      <c r="B345" s="115" t="s">
        <v>72</v>
      </c>
      <c r="C345" s="116" t="s">
        <v>373</v>
      </c>
      <c r="D345" s="62">
        <f>D346</f>
        <v>290000</v>
      </c>
      <c r="E345" s="62">
        <f>E346</f>
        <v>0</v>
      </c>
      <c r="F345" s="152">
        <f t="shared" si="49"/>
        <v>290000</v>
      </c>
    </row>
    <row r="346" spans="1:6" ht="56.45" customHeight="1" x14ac:dyDescent="0.2">
      <c r="A346" s="154" t="s">
        <v>167</v>
      </c>
      <c r="B346" s="115" t="s">
        <v>72</v>
      </c>
      <c r="C346" s="116" t="s">
        <v>374</v>
      </c>
      <c r="D346" s="62">
        <f>D357</f>
        <v>290000</v>
      </c>
      <c r="E346" s="62">
        <f>E357</f>
        <v>0</v>
      </c>
      <c r="F346" s="152">
        <f t="shared" si="49"/>
        <v>290000</v>
      </c>
    </row>
    <row r="347" spans="1:6" ht="25.9" customHeight="1" x14ac:dyDescent="0.2">
      <c r="A347" s="154" t="s">
        <v>94</v>
      </c>
      <c r="B347" s="115" t="s">
        <v>72</v>
      </c>
      <c r="C347" s="116" t="s">
        <v>375</v>
      </c>
      <c r="D347" s="62">
        <f>D348</f>
        <v>182000</v>
      </c>
      <c r="E347" s="62">
        <f>E348</f>
        <v>0</v>
      </c>
      <c r="F347" s="152">
        <f t="shared" si="49"/>
        <v>182000</v>
      </c>
    </row>
    <row r="348" spans="1:6" ht="35.25" customHeight="1" x14ac:dyDescent="0.2">
      <c r="A348" s="154" t="s">
        <v>96</v>
      </c>
      <c r="B348" s="115" t="s">
        <v>72</v>
      </c>
      <c r="C348" s="116" t="s">
        <v>376</v>
      </c>
      <c r="D348" s="62">
        <f>D349</f>
        <v>182000</v>
      </c>
      <c r="E348" s="62">
        <f>E349</f>
        <v>0</v>
      </c>
      <c r="F348" s="152">
        <f t="shared" si="49"/>
        <v>182000</v>
      </c>
    </row>
    <row r="349" spans="1:6" ht="14.45" customHeight="1" x14ac:dyDescent="0.2">
      <c r="A349" s="154" t="s">
        <v>100</v>
      </c>
      <c r="B349" s="115" t="s">
        <v>72</v>
      </c>
      <c r="C349" s="116" t="s">
        <v>377</v>
      </c>
      <c r="D349" s="62">
        <f>D353+D360</f>
        <v>182000</v>
      </c>
      <c r="E349" s="62">
        <f>E353+E360</f>
        <v>0</v>
      </c>
      <c r="F349" s="152">
        <f t="shared" si="49"/>
        <v>182000</v>
      </c>
    </row>
    <row r="350" spans="1:6" x14ac:dyDescent="0.2">
      <c r="A350" s="160" t="s">
        <v>378</v>
      </c>
      <c r="B350" s="60" t="s">
        <v>72</v>
      </c>
      <c r="C350" s="61" t="s">
        <v>379</v>
      </c>
      <c r="D350" s="85">
        <f>D351</f>
        <v>162000</v>
      </c>
      <c r="E350" s="85">
        <f>E351</f>
        <v>0</v>
      </c>
      <c r="F350" s="150">
        <f t="shared" si="49"/>
        <v>162000</v>
      </c>
    </row>
    <row r="351" spans="1:6" ht="23.45" customHeight="1" x14ac:dyDescent="0.2">
      <c r="A351" s="154" t="s">
        <v>94</v>
      </c>
      <c r="B351" s="115" t="s">
        <v>72</v>
      </c>
      <c r="C351" s="116" t="s">
        <v>380</v>
      </c>
      <c r="D351" s="62">
        <f t="shared" ref="D351:E351" si="53">D352</f>
        <v>162000</v>
      </c>
      <c r="E351" s="62">
        <f t="shared" si="53"/>
        <v>0</v>
      </c>
      <c r="F351" s="152">
        <f t="shared" si="49"/>
        <v>162000</v>
      </c>
    </row>
    <row r="352" spans="1:6" ht="34.15" customHeight="1" x14ac:dyDescent="0.2">
      <c r="A352" s="154" t="s">
        <v>96</v>
      </c>
      <c r="B352" s="115" t="s">
        <v>72</v>
      </c>
      <c r="C352" s="116" t="s">
        <v>381</v>
      </c>
      <c r="D352" s="145">
        <f>D353</f>
        <v>162000</v>
      </c>
      <c r="E352" s="145">
        <f>E353</f>
        <v>0</v>
      </c>
      <c r="F352" s="152">
        <f t="shared" si="49"/>
        <v>162000</v>
      </c>
    </row>
    <row r="353" spans="1:6" ht="19.5" customHeight="1" x14ac:dyDescent="0.2">
      <c r="A353" s="154" t="s">
        <v>100</v>
      </c>
      <c r="B353" s="115" t="s">
        <v>72</v>
      </c>
      <c r="C353" s="116" t="s">
        <v>382</v>
      </c>
      <c r="D353" s="145">
        <v>162000</v>
      </c>
      <c r="E353" s="145">
        <v>0</v>
      </c>
      <c r="F353" s="152">
        <f t="shared" si="49"/>
        <v>162000</v>
      </c>
    </row>
    <row r="354" spans="1:6" ht="24.6" customHeight="1" x14ac:dyDescent="0.2">
      <c r="A354" s="160" t="s">
        <v>383</v>
      </c>
      <c r="B354" s="60" t="s">
        <v>72</v>
      </c>
      <c r="C354" s="61" t="s">
        <v>384</v>
      </c>
      <c r="D354" s="85">
        <f>D355+D358</f>
        <v>310000</v>
      </c>
      <c r="E354" s="147">
        <f>E355+E358</f>
        <v>0</v>
      </c>
      <c r="F354" s="150">
        <f t="shared" si="49"/>
        <v>310000</v>
      </c>
    </row>
    <row r="355" spans="1:6" ht="65.25" customHeight="1" x14ac:dyDescent="0.2">
      <c r="A355" s="154" t="s">
        <v>76</v>
      </c>
      <c r="B355" s="115" t="s">
        <v>72</v>
      </c>
      <c r="C355" s="116" t="s">
        <v>385</v>
      </c>
      <c r="D355" s="62">
        <f>D356</f>
        <v>290000</v>
      </c>
      <c r="E355" s="62">
        <f>E356</f>
        <v>0</v>
      </c>
      <c r="F355" s="152">
        <f t="shared" si="49"/>
        <v>290000</v>
      </c>
    </row>
    <row r="356" spans="1:6" ht="28.5" customHeight="1" x14ac:dyDescent="0.2">
      <c r="A356" s="154" t="s">
        <v>86</v>
      </c>
      <c r="B356" s="115" t="s">
        <v>72</v>
      </c>
      <c r="C356" s="116" t="s">
        <v>450</v>
      </c>
      <c r="D356" s="62">
        <f>D357</f>
        <v>290000</v>
      </c>
      <c r="E356" s="62">
        <f>E357</f>
        <v>0</v>
      </c>
      <c r="F356" s="152">
        <f t="shared" si="49"/>
        <v>290000</v>
      </c>
    </row>
    <row r="357" spans="1:6" ht="58.5" customHeight="1" x14ac:dyDescent="0.2">
      <c r="A357" s="154" t="s">
        <v>167</v>
      </c>
      <c r="B357" s="115" t="s">
        <v>72</v>
      </c>
      <c r="C357" s="116" t="s">
        <v>451</v>
      </c>
      <c r="D357" s="62">
        <v>290000</v>
      </c>
      <c r="E357" s="62">
        <v>0</v>
      </c>
      <c r="F357" s="152">
        <f t="shared" si="49"/>
        <v>290000</v>
      </c>
    </row>
    <row r="358" spans="1:6" ht="25.9" customHeight="1" x14ac:dyDescent="0.2">
      <c r="A358" s="154" t="s">
        <v>94</v>
      </c>
      <c r="B358" s="115" t="s">
        <v>72</v>
      </c>
      <c r="C358" s="116" t="s">
        <v>449</v>
      </c>
      <c r="D358" s="62">
        <f>D359</f>
        <v>20000</v>
      </c>
      <c r="E358" s="62">
        <f>E359</f>
        <v>0</v>
      </c>
      <c r="F358" s="152">
        <f t="shared" si="49"/>
        <v>20000</v>
      </c>
    </row>
    <row r="359" spans="1:6" ht="36.75" customHeight="1" x14ac:dyDescent="0.2">
      <c r="A359" s="154" t="s">
        <v>96</v>
      </c>
      <c r="B359" s="115" t="s">
        <v>72</v>
      </c>
      <c r="C359" s="116" t="s">
        <v>448</v>
      </c>
      <c r="D359" s="62">
        <f>D360</f>
        <v>20000</v>
      </c>
      <c r="E359" s="62">
        <f t="shared" ref="E359:F359" si="54">E360</f>
        <v>0</v>
      </c>
      <c r="F359" s="152">
        <f t="shared" si="54"/>
        <v>20000</v>
      </c>
    </row>
    <row r="360" spans="1:6" ht="14.45" customHeight="1" x14ac:dyDescent="0.2">
      <c r="A360" s="154" t="s">
        <v>100</v>
      </c>
      <c r="B360" s="115" t="s">
        <v>72</v>
      </c>
      <c r="C360" s="116" t="s">
        <v>447</v>
      </c>
      <c r="D360" s="62">
        <v>20000</v>
      </c>
      <c r="E360" s="62">
        <v>0</v>
      </c>
      <c r="F360" s="152">
        <f t="shared" si="49"/>
        <v>20000</v>
      </c>
    </row>
    <row r="361" spans="1:6" ht="37.5" customHeight="1" x14ac:dyDescent="0.2">
      <c r="A361" s="160" t="s">
        <v>386</v>
      </c>
      <c r="B361" s="60" t="s">
        <v>72</v>
      </c>
      <c r="C361" s="61" t="s">
        <v>387</v>
      </c>
      <c r="D361" s="85">
        <f t="shared" ref="D361:E363" si="55">D362</f>
        <v>1119202.73</v>
      </c>
      <c r="E361" s="85">
        <f t="shared" si="55"/>
        <v>0</v>
      </c>
      <c r="F361" s="150">
        <f t="shared" si="49"/>
        <v>1119202.73</v>
      </c>
    </row>
    <row r="362" spans="1:6" ht="25.15" customHeight="1" x14ac:dyDescent="0.2">
      <c r="A362" s="154" t="s">
        <v>388</v>
      </c>
      <c r="B362" s="115" t="s">
        <v>72</v>
      </c>
      <c r="C362" s="116" t="s">
        <v>389</v>
      </c>
      <c r="D362" s="62">
        <f>D363</f>
        <v>1119202.73</v>
      </c>
      <c r="E362" s="62">
        <f t="shared" si="55"/>
        <v>0</v>
      </c>
      <c r="F362" s="152">
        <f t="shared" si="49"/>
        <v>1119202.73</v>
      </c>
    </row>
    <row r="363" spans="1:6" ht="14.45" customHeight="1" x14ac:dyDescent="0.2">
      <c r="A363" s="154" t="s">
        <v>390</v>
      </c>
      <c r="B363" s="115" t="s">
        <v>72</v>
      </c>
      <c r="C363" s="116" t="s">
        <v>391</v>
      </c>
      <c r="D363" s="62">
        <f>D364</f>
        <v>1119202.73</v>
      </c>
      <c r="E363" s="62">
        <f t="shared" si="55"/>
        <v>0</v>
      </c>
      <c r="F363" s="152">
        <f t="shared" si="49"/>
        <v>1119202.73</v>
      </c>
    </row>
    <row r="364" spans="1:6" ht="22.15" customHeight="1" x14ac:dyDescent="0.2">
      <c r="A364" s="160" t="s">
        <v>392</v>
      </c>
      <c r="B364" s="60" t="s">
        <v>72</v>
      </c>
      <c r="C364" s="61" t="s">
        <v>393</v>
      </c>
      <c r="D364" s="85">
        <f>D365</f>
        <v>1119202.73</v>
      </c>
      <c r="E364" s="85">
        <f>E365</f>
        <v>0</v>
      </c>
      <c r="F364" s="150">
        <f t="shared" si="49"/>
        <v>1119202.73</v>
      </c>
    </row>
    <row r="365" spans="1:6" ht="22.15" customHeight="1" x14ac:dyDescent="0.2">
      <c r="A365" s="154" t="s">
        <v>388</v>
      </c>
      <c r="B365" s="115" t="s">
        <v>72</v>
      </c>
      <c r="C365" s="116" t="s">
        <v>394</v>
      </c>
      <c r="D365" s="101">
        <f>D366</f>
        <v>1119202.73</v>
      </c>
      <c r="E365" s="101">
        <f>E366</f>
        <v>0</v>
      </c>
      <c r="F365" s="152">
        <f t="shared" si="49"/>
        <v>1119202.73</v>
      </c>
    </row>
    <row r="366" spans="1:6" ht="13.9" customHeight="1" x14ac:dyDescent="0.2">
      <c r="A366" s="154" t="s">
        <v>390</v>
      </c>
      <c r="B366" s="115" t="s">
        <v>72</v>
      </c>
      <c r="C366" s="116" t="s">
        <v>395</v>
      </c>
      <c r="D366" s="65">
        <v>1119202.73</v>
      </c>
      <c r="E366" s="65">
        <v>0</v>
      </c>
      <c r="F366" s="155">
        <f t="shared" si="49"/>
        <v>1119202.73</v>
      </c>
    </row>
    <row r="367" spans="1:6" ht="15" customHeight="1" x14ac:dyDescent="0.2">
      <c r="A367" s="154"/>
      <c r="B367" s="115"/>
      <c r="C367" s="116"/>
      <c r="D367" s="65"/>
      <c r="E367" s="65"/>
      <c r="F367" s="155"/>
    </row>
    <row r="368" spans="1:6" ht="25.9" customHeight="1" thickBot="1" x14ac:dyDescent="0.25">
      <c r="A368" s="162" t="s">
        <v>396</v>
      </c>
      <c r="B368" s="156" t="s">
        <v>397</v>
      </c>
      <c r="C368" s="157" t="s">
        <v>73</v>
      </c>
      <c r="D368" s="158">
        <v>-625000</v>
      </c>
      <c r="E368" s="158">
        <f>'Доходы+'!E19-Расходы!E11</f>
        <v>17188325.540000003</v>
      </c>
      <c r="F368" s="159" t="s">
        <v>543</v>
      </c>
    </row>
    <row r="369" spans="1:7" ht="12.75" customHeight="1" x14ac:dyDescent="0.2">
      <c r="D369" s="83"/>
    </row>
    <row r="370" spans="1:7" ht="12.75" customHeight="1" x14ac:dyDescent="0.2">
      <c r="D370" s="68"/>
      <c r="E370" s="68"/>
    </row>
    <row r="371" spans="1:7" ht="12.75" customHeight="1" x14ac:dyDescent="0.2">
      <c r="D371" s="83"/>
    </row>
    <row r="372" spans="1:7" s="69" customFormat="1" ht="12.75" customHeight="1" x14ac:dyDescent="0.2">
      <c r="A372" s="66"/>
      <c r="B372" s="67"/>
      <c r="C372" s="67"/>
      <c r="D372" s="70"/>
      <c r="E372" s="70"/>
      <c r="G372" s="55"/>
    </row>
  </sheetData>
  <mergeCells count="7">
    <mergeCell ref="F4:F9"/>
    <mergeCell ref="A2:D2"/>
    <mergeCell ref="A4:A9"/>
    <mergeCell ref="B4:B9"/>
    <mergeCell ref="C4:C9"/>
    <mergeCell ref="D4:D9"/>
    <mergeCell ref="E4:E9"/>
  </mergeCells>
  <conditionalFormatting sqref="E12:F12">
    <cfRule type="cellIs" priority="1" stopIfTrue="1" operator="equal">
      <formula>0</formula>
    </cfRule>
  </conditionalFormatting>
  <pageMargins left="0.98425196850393704" right="0.98425196850393704" top="0.94488188976377963" bottom="0.94488188976377963" header="0.31496062992125984" footer="0.31496062992125984"/>
  <pageSetup paperSize="9" scale="7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showGridLines="0" tabSelected="1" view="pageBreakPreview" topLeftCell="A39" zoomScale="110" zoomScaleNormal="120" zoomScaleSheetLayoutView="110" workbookViewId="0">
      <selection activeCell="A58" sqref="A58"/>
    </sheetView>
  </sheetViews>
  <sheetFormatPr defaultColWidth="9.140625" defaultRowHeight="12.75" customHeight="1" x14ac:dyDescent="0.2"/>
  <cols>
    <col min="1" max="1" width="46.5703125" style="88" customWidth="1"/>
    <col min="2" max="2" width="5.5703125" style="88" customWidth="1"/>
    <col min="3" max="3" width="31.42578125" style="88" customWidth="1"/>
    <col min="4" max="4" width="17.7109375" style="88" customWidth="1"/>
    <col min="5" max="5" width="14" style="88" customWidth="1"/>
    <col min="6" max="6" width="15.7109375" style="88" customWidth="1"/>
    <col min="7" max="7" width="6.28515625" style="88" customWidth="1"/>
    <col min="8" max="8" width="19.85546875" style="88" customWidth="1"/>
    <col min="9" max="16384" width="9.140625" style="88"/>
  </cols>
  <sheetData>
    <row r="1" spans="1:7" ht="11.1" customHeight="1" x14ac:dyDescent="0.2">
      <c r="A1" s="190" t="s">
        <v>399</v>
      </c>
      <c r="B1" s="190"/>
      <c r="C1" s="190"/>
      <c r="D1" s="190"/>
      <c r="E1" s="190"/>
      <c r="F1" s="190"/>
    </row>
    <row r="2" spans="1:7" ht="13.15" customHeight="1" x14ac:dyDescent="0.25">
      <c r="A2" s="163" t="s">
        <v>400</v>
      </c>
      <c r="B2" s="163"/>
      <c r="C2" s="163"/>
      <c r="D2" s="163"/>
      <c r="E2" s="163"/>
      <c r="F2" s="163"/>
    </row>
    <row r="3" spans="1:7" ht="9" customHeight="1" x14ac:dyDescent="0.2">
      <c r="A3" s="1"/>
      <c r="B3" s="2"/>
      <c r="C3" s="3"/>
      <c r="D3" s="4"/>
      <c r="E3" s="4"/>
      <c r="F3" s="3"/>
    </row>
    <row r="4" spans="1:7" ht="13.9" customHeight="1" x14ac:dyDescent="0.2">
      <c r="A4" s="24">
        <v>1</v>
      </c>
      <c r="B4" s="24">
        <v>2</v>
      </c>
      <c r="C4" s="24">
        <v>3</v>
      </c>
      <c r="D4" s="25" t="s">
        <v>22</v>
      </c>
      <c r="E4" s="25" t="s">
        <v>23</v>
      </c>
      <c r="F4" s="25" t="s">
        <v>24</v>
      </c>
    </row>
    <row r="5" spans="1:7" ht="4.9000000000000004" customHeight="1" x14ac:dyDescent="0.2">
      <c r="A5" s="191" t="s">
        <v>16</v>
      </c>
      <c r="B5" s="191" t="s">
        <v>17</v>
      </c>
      <c r="C5" s="191" t="s">
        <v>401</v>
      </c>
      <c r="D5" s="192" t="s">
        <v>19</v>
      </c>
      <c r="E5" s="192" t="s">
        <v>20</v>
      </c>
      <c r="F5" s="192" t="s">
        <v>21</v>
      </c>
    </row>
    <row r="6" spans="1:7" ht="6" customHeight="1" x14ac:dyDescent="0.2">
      <c r="A6" s="191"/>
      <c r="B6" s="191"/>
      <c r="C6" s="191"/>
      <c r="D6" s="192"/>
      <c r="E6" s="192"/>
      <c r="F6" s="192"/>
    </row>
    <row r="7" spans="1:7" ht="4.9000000000000004" customHeight="1" x14ac:dyDescent="0.2">
      <c r="A7" s="191"/>
      <c r="B7" s="191"/>
      <c r="C7" s="191"/>
      <c r="D7" s="192"/>
      <c r="E7" s="192"/>
      <c r="F7" s="192"/>
    </row>
    <row r="8" spans="1:7" ht="6" customHeight="1" x14ac:dyDescent="0.2">
      <c r="A8" s="191"/>
      <c r="B8" s="191"/>
      <c r="C8" s="191"/>
      <c r="D8" s="192"/>
      <c r="E8" s="192"/>
      <c r="F8" s="192"/>
    </row>
    <row r="9" spans="1:7" ht="6" customHeight="1" x14ac:dyDescent="0.2">
      <c r="A9" s="191"/>
      <c r="B9" s="191"/>
      <c r="C9" s="191"/>
      <c r="D9" s="192"/>
      <c r="E9" s="192"/>
      <c r="F9" s="192"/>
    </row>
    <row r="10" spans="1:7" ht="6.6" customHeight="1" x14ac:dyDescent="0.2">
      <c r="A10" s="191"/>
      <c r="B10" s="191"/>
      <c r="C10" s="191"/>
      <c r="D10" s="192"/>
      <c r="E10" s="192"/>
      <c r="F10" s="192"/>
    </row>
    <row r="11" spans="1:7" ht="13.15" hidden="1" customHeight="1" x14ac:dyDescent="0.2">
      <c r="A11" s="191"/>
      <c r="B11" s="191"/>
      <c r="C11" s="191"/>
      <c r="D11" s="192"/>
      <c r="E11" s="192"/>
      <c r="F11" s="192"/>
    </row>
    <row r="12" spans="1:7" x14ac:dyDescent="0.2">
      <c r="A12" s="24">
        <v>1</v>
      </c>
      <c r="B12" s="24">
        <v>2</v>
      </c>
      <c r="C12" s="24">
        <v>3</v>
      </c>
      <c r="D12" s="25" t="s">
        <v>22</v>
      </c>
      <c r="E12" s="25" t="s">
        <v>23</v>
      </c>
      <c r="F12" s="25" t="s">
        <v>24</v>
      </c>
    </row>
    <row r="13" spans="1:7" ht="26.25" customHeight="1" x14ac:dyDescent="0.2">
      <c r="A13" s="32" t="s">
        <v>402</v>
      </c>
      <c r="B13" s="33" t="s">
        <v>403</v>
      </c>
      <c r="C13" s="34" t="s">
        <v>430</v>
      </c>
      <c r="D13" s="103">
        <f>D15+D36</f>
        <v>625000</v>
      </c>
      <c r="E13" s="103">
        <f>E15+E36</f>
        <v>-17188325.539999999</v>
      </c>
      <c r="F13" s="75">
        <f>D13-E13</f>
        <v>17813325.539999999</v>
      </c>
      <c r="G13" s="15"/>
    </row>
    <row r="14" spans="1:7" x14ac:dyDescent="0.2">
      <c r="A14" s="35" t="s">
        <v>431</v>
      </c>
      <c r="B14" s="36"/>
      <c r="C14" s="37"/>
      <c r="D14" s="37"/>
      <c r="E14" s="49"/>
      <c r="F14" s="107"/>
    </row>
    <row r="15" spans="1:7" x14ac:dyDescent="0.2">
      <c r="A15" s="38" t="s">
        <v>404</v>
      </c>
      <c r="B15" s="39" t="s">
        <v>405</v>
      </c>
      <c r="C15" s="40" t="s">
        <v>430</v>
      </c>
      <c r="D15" s="76">
        <f>D17+D22</f>
        <v>625000</v>
      </c>
      <c r="E15" s="76">
        <f>E17+E28</f>
        <v>45102270.520000003</v>
      </c>
      <c r="F15" s="75">
        <f>D15-E15</f>
        <v>-44477270.520000003</v>
      </c>
      <c r="G15" s="15"/>
    </row>
    <row r="16" spans="1:7" x14ac:dyDescent="0.2">
      <c r="A16" s="41" t="s">
        <v>406</v>
      </c>
      <c r="B16" s="42"/>
      <c r="C16" s="43"/>
      <c r="D16" s="43"/>
      <c r="E16" s="43"/>
      <c r="F16" s="77"/>
    </row>
    <row r="17" spans="1:6" ht="30" customHeight="1" x14ac:dyDescent="0.2">
      <c r="A17" s="44" t="s">
        <v>582</v>
      </c>
      <c r="B17" s="45" t="s">
        <v>405</v>
      </c>
      <c r="C17" s="46" t="s">
        <v>432</v>
      </c>
      <c r="D17" s="78">
        <f>D18+D20</f>
        <v>7750000</v>
      </c>
      <c r="E17" s="78">
        <f>E18+E20</f>
        <v>0</v>
      </c>
      <c r="F17" s="75">
        <f>D17-E17</f>
        <v>7750000</v>
      </c>
    </row>
    <row r="18" spans="1:6" ht="24" x14ac:dyDescent="0.2">
      <c r="A18" s="44" t="s">
        <v>632</v>
      </c>
      <c r="B18" s="45" t="s">
        <v>405</v>
      </c>
      <c r="C18" s="46" t="s">
        <v>433</v>
      </c>
      <c r="D18" s="78">
        <f>D19</f>
        <v>10000000</v>
      </c>
      <c r="E18" s="86">
        <f>E19</f>
        <v>0</v>
      </c>
      <c r="F18" s="106">
        <f>F19</f>
        <v>10000000</v>
      </c>
    </row>
    <row r="19" spans="1:6" ht="43.5" customHeight="1" x14ac:dyDescent="0.2">
      <c r="A19" s="44" t="s">
        <v>728</v>
      </c>
      <c r="B19" s="45" t="s">
        <v>405</v>
      </c>
      <c r="C19" s="46" t="s">
        <v>759</v>
      </c>
      <c r="D19" s="78">
        <v>10000000</v>
      </c>
      <c r="E19" s="86">
        <v>0</v>
      </c>
      <c r="F19" s="106">
        <f>D19-E19</f>
        <v>10000000</v>
      </c>
    </row>
    <row r="20" spans="1:6" ht="29.25" customHeight="1" x14ac:dyDescent="0.2">
      <c r="A20" s="44" t="s">
        <v>583</v>
      </c>
      <c r="B20" s="45" t="s">
        <v>405</v>
      </c>
      <c r="C20" s="46" t="s">
        <v>434</v>
      </c>
      <c r="D20" s="78">
        <f>D21</f>
        <v>-2250000</v>
      </c>
      <c r="E20" s="78">
        <f>E21</f>
        <v>0</v>
      </c>
      <c r="F20" s="102">
        <f t="shared" ref="F20:F31" si="0">D20-E20</f>
        <v>-2250000</v>
      </c>
    </row>
    <row r="21" spans="1:6" ht="39.6" customHeight="1" x14ac:dyDescent="0.2">
      <c r="A21" s="44" t="s">
        <v>729</v>
      </c>
      <c r="B21" s="45" t="s">
        <v>405</v>
      </c>
      <c r="C21" s="46" t="s">
        <v>760</v>
      </c>
      <c r="D21" s="78">
        <v>-2250000</v>
      </c>
      <c r="E21" s="86">
        <v>0</v>
      </c>
      <c r="F21" s="102">
        <f t="shared" si="0"/>
        <v>-2250000</v>
      </c>
    </row>
    <row r="22" spans="1:6" ht="35.25" customHeight="1" x14ac:dyDescent="0.2">
      <c r="A22" s="194" t="s">
        <v>730</v>
      </c>
      <c r="B22" s="45" t="s">
        <v>405</v>
      </c>
      <c r="C22" s="46" t="s">
        <v>758</v>
      </c>
      <c r="D22" s="78">
        <v>-7125000</v>
      </c>
      <c r="E22" s="86">
        <v>0</v>
      </c>
      <c r="F22" s="102">
        <f t="shared" si="0"/>
        <v>-7125000</v>
      </c>
    </row>
    <row r="23" spans="1:6" ht="39.6" customHeight="1" x14ac:dyDescent="0.2">
      <c r="A23" s="194" t="s">
        <v>731</v>
      </c>
      <c r="B23" s="45" t="s">
        <v>405</v>
      </c>
      <c r="C23" s="46" t="s">
        <v>757</v>
      </c>
      <c r="D23" s="78">
        <v>-7125000</v>
      </c>
      <c r="E23" s="86">
        <v>0</v>
      </c>
      <c r="F23" s="102">
        <f t="shared" si="0"/>
        <v>-7125000</v>
      </c>
    </row>
    <row r="24" spans="1:6" ht="39.6" customHeight="1" x14ac:dyDescent="0.2">
      <c r="A24" s="194" t="s">
        <v>732</v>
      </c>
      <c r="B24" s="45" t="s">
        <v>405</v>
      </c>
      <c r="C24" s="46" t="s">
        <v>756</v>
      </c>
      <c r="D24" s="78">
        <v>22000000</v>
      </c>
      <c r="E24" s="86">
        <v>0</v>
      </c>
      <c r="F24" s="102">
        <f t="shared" si="0"/>
        <v>22000000</v>
      </c>
    </row>
    <row r="25" spans="1:6" ht="46.5" customHeight="1" x14ac:dyDescent="0.2">
      <c r="A25" s="194" t="s">
        <v>733</v>
      </c>
      <c r="B25" s="45" t="s">
        <v>405</v>
      </c>
      <c r="C25" s="46" t="s">
        <v>755</v>
      </c>
      <c r="D25" s="78">
        <v>22000000</v>
      </c>
      <c r="E25" s="86">
        <v>0</v>
      </c>
      <c r="F25" s="102">
        <f t="shared" si="0"/>
        <v>22000000</v>
      </c>
    </row>
    <row r="26" spans="1:6" ht="39.6" customHeight="1" x14ac:dyDescent="0.2">
      <c r="A26" s="194" t="s">
        <v>734</v>
      </c>
      <c r="B26" s="45" t="s">
        <v>405</v>
      </c>
      <c r="C26" s="46" t="s">
        <v>754</v>
      </c>
      <c r="D26" s="78">
        <v>-29125000</v>
      </c>
      <c r="E26" s="86">
        <v>0</v>
      </c>
      <c r="F26" s="102">
        <f t="shared" si="0"/>
        <v>-29125000</v>
      </c>
    </row>
    <row r="27" spans="1:6" ht="51" customHeight="1" x14ac:dyDescent="0.2">
      <c r="A27" s="194" t="s">
        <v>735</v>
      </c>
      <c r="B27" s="45" t="s">
        <v>405</v>
      </c>
      <c r="C27" s="46" t="s">
        <v>753</v>
      </c>
      <c r="D27" s="78">
        <v>-29125000</v>
      </c>
      <c r="E27" s="86">
        <v>0</v>
      </c>
      <c r="F27" s="102">
        <f t="shared" si="0"/>
        <v>-29125000</v>
      </c>
    </row>
    <row r="28" spans="1:6" ht="30.75" customHeight="1" x14ac:dyDescent="0.2">
      <c r="A28" s="195" t="s">
        <v>626</v>
      </c>
      <c r="B28" s="110" t="s">
        <v>405</v>
      </c>
      <c r="C28" s="111" t="s">
        <v>627</v>
      </c>
      <c r="D28" s="112">
        <f t="shared" ref="D28:E30" si="1">D29</f>
        <v>0</v>
      </c>
      <c r="E28" s="113">
        <f t="shared" si="1"/>
        <v>45102270.520000003</v>
      </c>
      <c r="F28" s="114">
        <f t="shared" si="0"/>
        <v>-45102270.520000003</v>
      </c>
    </row>
    <row r="29" spans="1:6" ht="32.25" customHeight="1" x14ac:dyDescent="0.2">
      <c r="A29" s="195" t="s">
        <v>628</v>
      </c>
      <c r="B29" s="110" t="s">
        <v>405</v>
      </c>
      <c r="C29" s="111" t="s">
        <v>629</v>
      </c>
      <c r="D29" s="112">
        <f t="shared" si="1"/>
        <v>0</v>
      </c>
      <c r="E29" s="113">
        <f t="shared" si="1"/>
        <v>45102270.520000003</v>
      </c>
      <c r="F29" s="114">
        <f t="shared" si="0"/>
        <v>-45102270.520000003</v>
      </c>
    </row>
    <row r="30" spans="1:6" ht="84.75" customHeight="1" x14ac:dyDescent="0.2">
      <c r="A30" s="109" t="s">
        <v>631</v>
      </c>
      <c r="B30" s="110" t="s">
        <v>405</v>
      </c>
      <c r="C30" s="111" t="s">
        <v>630</v>
      </c>
      <c r="D30" s="112">
        <f t="shared" si="1"/>
        <v>0</v>
      </c>
      <c r="E30" s="113">
        <f t="shared" si="1"/>
        <v>45102270.520000003</v>
      </c>
      <c r="F30" s="114">
        <f>D30-E30</f>
        <v>-45102270.520000003</v>
      </c>
    </row>
    <row r="31" spans="1:6" ht="162.75" customHeight="1" x14ac:dyDescent="0.2">
      <c r="A31" s="195" t="s">
        <v>736</v>
      </c>
      <c r="B31" s="110" t="s">
        <v>405</v>
      </c>
      <c r="C31" s="111" t="s">
        <v>750</v>
      </c>
      <c r="D31" s="112">
        <v>0</v>
      </c>
      <c r="E31" s="113">
        <f>E32+E33</f>
        <v>45102270.520000003</v>
      </c>
      <c r="F31" s="114">
        <f t="shared" si="0"/>
        <v>-45102270.520000003</v>
      </c>
    </row>
    <row r="32" spans="1:6" ht="91.5" customHeight="1" x14ac:dyDescent="0.2">
      <c r="A32" s="196" t="s">
        <v>737</v>
      </c>
      <c r="B32" s="45" t="s">
        <v>405</v>
      </c>
      <c r="C32" s="46" t="s">
        <v>751</v>
      </c>
      <c r="D32" s="78">
        <v>0</v>
      </c>
      <c r="E32" s="105">
        <v>1170941.52</v>
      </c>
      <c r="F32" s="105">
        <v>1170941.52</v>
      </c>
    </row>
    <row r="33" spans="1:6" ht="92.25" customHeight="1" x14ac:dyDescent="0.2">
      <c r="A33" s="194" t="s">
        <v>738</v>
      </c>
      <c r="B33" s="45" t="s">
        <v>405</v>
      </c>
      <c r="C33" s="46" t="s">
        <v>752</v>
      </c>
      <c r="D33" s="78">
        <v>0</v>
      </c>
      <c r="E33" s="105">
        <v>43931329</v>
      </c>
      <c r="F33" s="105">
        <v>43931329</v>
      </c>
    </row>
    <row r="34" spans="1:6" x14ac:dyDescent="0.2">
      <c r="A34" s="47" t="s">
        <v>407</v>
      </c>
      <c r="B34" s="39" t="s">
        <v>408</v>
      </c>
      <c r="C34" s="40" t="s">
        <v>430</v>
      </c>
      <c r="D34" s="76" t="s">
        <v>34</v>
      </c>
      <c r="E34" s="87" t="s">
        <v>34</v>
      </c>
      <c r="F34" s="75" t="s">
        <v>34</v>
      </c>
    </row>
    <row r="35" spans="1:6" ht="15.75" customHeight="1" x14ac:dyDescent="0.2">
      <c r="A35" s="44" t="s">
        <v>406</v>
      </c>
      <c r="B35" s="42"/>
      <c r="C35" s="43" t="s">
        <v>435</v>
      </c>
      <c r="D35" s="43" t="s">
        <v>435</v>
      </c>
      <c r="E35" s="43" t="s">
        <v>435</v>
      </c>
      <c r="F35" s="43" t="s">
        <v>435</v>
      </c>
    </row>
    <row r="36" spans="1:6" ht="17.25" customHeight="1" x14ac:dyDescent="0.2">
      <c r="A36" s="38" t="s">
        <v>436</v>
      </c>
      <c r="B36" s="39" t="s">
        <v>409</v>
      </c>
      <c r="C36" s="193" t="s">
        <v>749</v>
      </c>
      <c r="D36" s="76">
        <f>D37</f>
        <v>0</v>
      </c>
      <c r="E36" s="76">
        <f>E37</f>
        <v>-62290596.060000002</v>
      </c>
      <c r="F36" s="75">
        <f>D36-E36</f>
        <v>62290596.060000002</v>
      </c>
    </row>
    <row r="37" spans="1:6" ht="24" x14ac:dyDescent="0.2">
      <c r="A37" s="194" t="s">
        <v>438</v>
      </c>
      <c r="B37" s="45" t="s">
        <v>409</v>
      </c>
      <c r="C37" s="46" t="s">
        <v>437</v>
      </c>
      <c r="D37" s="78">
        <v>0</v>
      </c>
      <c r="E37" s="78">
        <f>E38+E43</f>
        <v>-62290596.060000002</v>
      </c>
      <c r="F37" s="79">
        <f>D37-E37</f>
        <v>62290596.060000002</v>
      </c>
    </row>
    <row r="38" spans="1:6" ht="16.5" customHeight="1" x14ac:dyDescent="0.2">
      <c r="A38" s="38" t="s">
        <v>410</v>
      </c>
      <c r="B38" s="39" t="s">
        <v>411</v>
      </c>
      <c r="C38" s="46" t="s">
        <v>34</v>
      </c>
      <c r="D38" s="76">
        <f>D40</f>
        <v>0</v>
      </c>
      <c r="E38" s="76">
        <f>E39</f>
        <v>-83889716.180000007</v>
      </c>
      <c r="F38" s="98" t="s">
        <v>398</v>
      </c>
    </row>
    <row r="39" spans="1:6" ht="16.5" customHeight="1" x14ac:dyDescent="0.2">
      <c r="A39" s="194" t="s">
        <v>740</v>
      </c>
      <c r="B39" s="39" t="s">
        <v>411</v>
      </c>
      <c r="C39" s="46" t="s">
        <v>439</v>
      </c>
      <c r="D39" s="76">
        <v>0</v>
      </c>
      <c r="E39" s="78">
        <f t="shared" ref="D39:E41" si="2">E40</f>
        <v>-83889716.180000007</v>
      </c>
      <c r="F39" s="99" t="s">
        <v>398</v>
      </c>
    </row>
    <row r="40" spans="1:6" ht="27.75" customHeight="1" x14ac:dyDescent="0.2">
      <c r="A40" s="194" t="s">
        <v>741</v>
      </c>
      <c r="B40" s="45" t="s">
        <v>411</v>
      </c>
      <c r="C40" s="46" t="s">
        <v>440</v>
      </c>
      <c r="D40" s="78">
        <f t="shared" si="2"/>
        <v>0</v>
      </c>
      <c r="E40" s="78">
        <f t="shared" si="2"/>
        <v>-83889716.180000007</v>
      </c>
      <c r="F40" s="99" t="s">
        <v>398</v>
      </c>
    </row>
    <row r="41" spans="1:6" ht="30.75" customHeight="1" x14ac:dyDescent="0.2">
      <c r="A41" s="44" t="s">
        <v>739</v>
      </c>
      <c r="B41" s="45" t="s">
        <v>411</v>
      </c>
      <c r="C41" s="46" t="s">
        <v>441</v>
      </c>
      <c r="D41" s="78">
        <f t="shared" si="2"/>
        <v>0</v>
      </c>
      <c r="E41" s="78">
        <f t="shared" si="2"/>
        <v>-83889716.180000007</v>
      </c>
      <c r="F41" s="99" t="s">
        <v>398</v>
      </c>
    </row>
    <row r="42" spans="1:6" ht="27.75" customHeight="1" x14ac:dyDescent="0.2">
      <c r="A42" s="194" t="s">
        <v>742</v>
      </c>
      <c r="B42" s="45" t="s">
        <v>411</v>
      </c>
      <c r="C42" s="46" t="s">
        <v>748</v>
      </c>
      <c r="D42" s="78">
        <v>0</v>
      </c>
      <c r="E42" s="78">
        <v>-83889716.180000007</v>
      </c>
      <c r="F42" s="99" t="s">
        <v>398</v>
      </c>
    </row>
    <row r="43" spans="1:6" ht="16.5" customHeight="1" x14ac:dyDescent="0.2">
      <c r="A43" s="38" t="s">
        <v>412</v>
      </c>
      <c r="B43" s="39" t="s">
        <v>413</v>
      </c>
      <c r="C43" s="46" t="s">
        <v>34</v>
      </c>
      <c r="D43" s="76">
        <f>D45</f>
        <v>0</v>
      </c>
      <c r="E43" s="76">
        <f>E44</f>
        <v>21599120.120000001</v>
      </c>
      <c r="F43" s="98" t="s">
        <v>398</v>
      </c>
    </row>
    <row r="44" spans="1:6" ht="16.5" customHeight="1" x14ac:dyDescent="0.2">
      <c r="A44" s="194" t="s">
        <v>743</v>
      </c>
      <c r="B44" s="39" t="s">
        <v>413</v>
      </c>
      <c r="C44" s="46" t="s">
        <v>633</v>
      </c>
      <c r="D44" s="108">
        <v>0</v>
      </c>
      <c r="E44" s="80">
        <f t="shared" ref="D44:E46" si="3">E45</f>
        <v>21599120.120000001</v>
      </c>
      <c r="F44" s="99" t="s">
        <v>398</v>
      </c>
    </row>
    <row r="45" spans="1:6" x14ac:dyDescent="0.2">
      <c r="A45" s="194" t="s">
        <v>744</v>
      </c>
      <c r="B45" s="45" t="s">
        <v>413</v>
      </c>
      <c r="C45" s="46" t="s">
        <v>442</v>
      </c>
      <c r="D45" s="80">
        <f t="shared" si="3"/>
        <v>0</v>
      </c>
      <c r="E45" s="80">
        <f t="shared" si="3"/>
        <v>21599120.120000001</v>
      </c>
      <c r="F45" s="99" t="s">
        <v>398</v>
      </c>
    </row>
    <row r="46" spans="1:6" ht="27" customHeight="1" x14ac:dyDescent="0.2">
      <c r="A46" s="194" t="s">
        <v>745</v>
      </c>
      <c r="B46" s="45" t="s">
        <v>413</v>
      </c>
      <c r="C46" s="46" t="s">
        <v>443</v>
      </c>
      <c r="D46" s="78">
        <f t="shared" si="3"/>
        <v>0</v>
      </c>
      <c r="E46" s="78">
        <f t="shared" si="3"/>
        <v>21599120.120000001</v>
      </c>
      <c r="F46" s="99" t="s">
        <v>398</v>
      </c>
    </row>
    <row r="47" spans="1:6" ht="26.25" customHeight="1" x14ac:dyDescent="0.2">
      <c r="A47" s="194" t="s">
        <v>746</v>
      </c>
      <c r="B47" s="45" t="s">
        <v>413</v>
      </c>
      <c r="C47" s="46" t="s">
        <v>747</v>
      </c>
      <c r="D47" s="78">
        <v>0</v>
      </c>
      <c r="E47" s="78">
        <v>21599120.120000001</v>
      </c>
      <c r="F47" s="99" t="s">
        <v>398</v>
      </c>
    </row>
    <row r="48" spans="1:6" ht="12.75" customHeight="1" x14ac:dyDescent="0.2">
      <c r="F48" s="5"/>
    </row>
    <row r="49" spans="1:6" ht="63" customHeight="1" x14ac:dyDescent="0.25">
      <c r="A49" s="14" t="s">
        <v>587</v>
      </c>
      <c r="B49" s="12"/>
      <c r="C49" s="13"/>
      <c r="D49" s="12"/>
      <c r="E49" s="189" t="s">
        <v>588</v>
      </c>
      <c r="F49" s="189"/>
    </row>
    <row r="50" spans="1:6" ht="15" customHeight="1" x14ac:dyDescent="0.25">
      <c r="A50" s="12"/>
      <c r="B50" s="12"/>
      <c r="C50" s="82" t="s">
        <v>444</v>
      </c>
      <c r="D50" s="12"/>
      <c r="E50" s="12" t="s">
        <v>445</v>
      </c>
      <c r="F50" s="12"/>
    </row>
    <row r="51" spans="1:6" ht="17.25" customHeight="1" x14ac:dyDescent="0.25">
      <c r="A51" s="12" t="s">
        <v>591</v>
      </c>
      <c r="B51" s="12"/>
      <c r="C51" s="12"/>
      <c r="D51" s="12"/>
      <c r="E51" s="12"/>
      <c r="F51" s="12"/>
    </row>
    <row r="52" spans="1:6" ht="17.45" customHeight="1" x14ac:dyDescent="0.25">
      <c r="A52" s="12" t="s">
        <v>446</v>
      </c>
      <c r="B52" s="12"/>
      <c r="C52" s="13"/>
      <c r="D52" s="12"/>
      <c r="E52" s="189" t="s">
        <v>592</v>
      </c>
      <c r="F52" s="189"/>
    </row>
    <row r="53" spans="1:6" ht="12.75" customHeight="1" x14ac:dyDescent="0.25">
      <c r="A53" s="12"/>
      <c r="B53" s="12"/>
      <c r="C53" s="82" t="s">
        <v>444</v>
      </c>
      <c r="D53" s="12"/>
      <c r="E53" s="12" t="s">
        <v>445</v>
      </c>
      <c r="F53" s="12"/>
    </row>
    <row r="54" spans="1:6" ht="12.75" customHeight="1" x14ac:dyDescent="0.25">
      <c r="A54" s="12"/>
      <c r="B54" s="12"/>
      <c r="C54" s="12"/>
      <c r="D54" s="12"/>
      <c r="E54" s="12"/>
      <c r="F54" s="12"/>
    </row>
    <row r="55" spans="1:6" ht="18.600000000000001" customHeight="1" x14ac:dyDescent="0.25">
      <c r="A55" s="14" t="s">
        <v>589</v>
      </c>
      <c r="B55" s="12"/>
      <c r="C55" s="13"/>
      <c r="D55" s="12"/>
      <c r="E55" s="189" t="s">
        <v>590</v>
      </c>
      <c r="F55" s="189"/>
    </row>
    <row r="56" spans="1:6" ht="12.75" customHeight="1" x14ac:dyDescent="0.25">
      <c r="A56" s="12"/>
      <c r="B56" s="12"/>
      <c r="C56" s="82" t="s">
        <v>444</v>
      </c>
      <c r="D56" s="12"/>
      <c r="E56" s="12" t="s">
        <v>445</v>
      </c>
      <c r="F56" s="12"/>
    </row>
    <row r="58" spans="1:6" ht="12.75" customHeight="1" x14ac:dyDescent="0.2">
      <c r="A58" s="88" t="s">
        <v>761</v>
      </c>
    </row>
    <row r="59" spans="1:6" ht="12.75" customHeight="1" x14ac:dyDescent="0.2">
      <c r="A59" s="84"/>
    </row>
  </sheetData>
  <mergeCells count="11">
    <mergeCell ref="E49:F49"/>
    <mergeCell ref="E52:F52"/>
    <mergeCell ref="E55:F55"/>
    <mergeCell ref="A1:F1"/>
    <mergeCell ref="A2:F2"/>
    <mergeCell ref="A5:A11"/>
    <mergeCell ref="B5:B11"/>
    <mergeCell ref="C5:C11"/>
    <mergeCell ref="D5:D11"/>
    <mergeCell ref="E5:E11"/>
    <mergeCell ref="F5:F11"/>
  </mergeCells>
  <conditionalFormatting sqref="E113:F113">
    <cfRule type="cellIs" priority="21" stopIfTrue="1" operator="equal">
      <formula>0</formula>
    </cfRule>
  </conditionalFormatting>
  <conditionalFormatting sqref="F48">
    <cfRule type="cellIs" dxfId="17" priority="20" stopIfTrue="1" operator="equal">
      <formula>0</formula>
    </cfRule>
  </conditionalFormatting>
  <conditionalFormatting sqref="F46">
    <cfRule type="cellIs" dxfId="16" priority="5" stopIfTrue="1" operator="equal">
      <formula>0</formula>
    </cfRule>
  </conditionalFormatting>
  <conditionalFormatting sqref="F47">
    <cfRule type="cellIs" dxfId="15" priority="7" stopIfTrue="1" operator="equal">
      <formula>0</formula>
    </cfRule>
  </conditionalFormatting>
  <conditionalFormatting sqref="F42:F43">
    <cfRule type="cellIs" dxfId="14" priority="6" stopIfTrue="1" operator="equal">
      <formula>0</formula>
    </cfRule>
  </conditionalFormatting>
  <conditionalFormatting sqref="F34">
    <cfRule type="cellIs" dxfId="13" priority="15" stopIfTrue="1" operator="equal">
      <formula>0</formula>
    </cfRule>
  </conditionalFormatting>
  <conditionalFormatting sqref="F36">
    <cfRule type="cellIs" dxfId="12" priority="14" stopIfTrue="1" operator="equal">
      <formula>0</formula>
    </cfRule>
  </conditionalFormatting>
  <conditionalFormatting sqref="F37 F15:F16">
    <cfRule type="cellIs" dxfId="11" priority="13" stopIfTrue="1" operator="equal">
      <formula>0</formula>
    </cfRule>
  </conditionalFormatting>
  <conditionalFormatting sqref="E38">
    <cfRule type="cellIs" dxfId="10" priority="12" stopIfTrue="1" operator="equal">
      <formula>0</formula>
    </cfRule>
  </conditionalFormatting>
  <conditionalFormatting sqref="E40">
    <cfRule type="cellIs" dxfId="9" priority="11" stopIfTrue="1" operator="equal">
      <formula>0</formula>
    </cfRule>
  </conditionalFormatting>
  <conditionalFormatting sqref="F38:F40">
    <cfRule type="cellIs" dxfId="8" priority="10" stopIfTrue="1" operator="equal">
      <formula>0</formula>
    </cfRule>
  </conditionalFormatting>
  <conditionalFormatting sqref="F41">
    <cfRule type="cellIs" dxfId="7" priority="9" stopIfTrue="1" operator="equal">
      <formula>0</formula>
    </cfRule>
  </conditionalFormatting>
  <conditionalFormatting sqref="F45">
    <cfRule type="cellIs" dxfId="6" priority="8" stopIfTrue="1" operator="equal">
      <formula>0</formula>
    </cfRule>
  </conditionalFormatting>
  <conditionalFormatting sqref="F13">
    <cfRule type="cellIs" dxfId="5" priority="19" stopIfTrue="1" operator="equal">
      <formula>0</formula>
    </cfRule>
  </conditionalFormatting>
  <conditionalFormatting sqref="F18">
    <cfRule type="cellIs" dxfId="4" priority="18" stopIfTrue="1" operator="equal">
      <formula>0</formula>
    </cfRule>
  </conditionalFormatting>
  <conditionalFormatting sqref="F19">
    <cfRule type="cellIs" dxfId="3" priority="17" stopIfTrue="1" operator="equal">
      <formula>0</formula>
    </cfRule>
  </conditionalFormatting>
  <conditionalFormatting sqref="E39">
    <cfRule type="cellIs" dxfId="2" priority="3" stopIfTrue="1" operator="equal">
      <formula>0</formula>
    </cfRule>
  </conditionalFormatting>
  <conditionalFormatting sqref="F44">
    <cfRule type="cellIs" dxfId="1" priority="2" stopIfTrue="1" operator="equal">
      <formula>0</formula>
    </cfRule>
  </conditionalFormatting>
  <conditionalFormatting sqref="C36">
    <cfRule type="cellIs" dxfId="0" priority="1" stopIfTrue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6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414</v>
      </c>
      <c r="B1" t="s">
        <v>23</v>
      </c>
    </row>
    <row r="2" spans="1:2" x14ac:dyDescent="0.2">
      <c r="A2" t="s">
        <v>415</v>
      </c>
      <c r="B2" t="s">
        <v>416</v>
      </c>
    </row>
    <row r="3" spans="1:2" x14ac:dyDescent="0.2">
      <c r="A3" t="s">
        <v>417</v>
      </c>
      <c r="B3" t="s">
        <v>5</v>
      </c>
    </row>
    <row r="4" spans="1:2" x14ac:dyDescent="0.2">
      <c r="A4" t="s">
        <v>418</v>
      </c>
      <c r="B4" t="s">
        <v>419</v>
      </c>
    </row>
    <row r="5" spans="1:2" x14ac:dyDescent="0.2">
      <c r="A5" t="s">
        <v>420</v>
      </c>
      <c r="B5" t="s">
        <v>421</v>
      </c>
    </row>
    <row r="6" spans="1:2" x14ac:dyDescent="0.2">
      <c r="A6" t="s">
        <v>422</v>
      </c>
      <c r="B6" t="s">
        <v>423</v>
      </c>
    </row>
    <row r="7" spans="1:2" x14ac:dyDescent="0.2">
      <c r="A7" t="s">
        <v>424</v>
      </c>
      <c r="B7" t="s">
        <v>423</v>
      </c>
    </row>
    <row r="8" spans="1:2" x14ac:dyDescent="0.2">
      <c r="A8" t="s">
        <v>425</v>
      </c>
      <c r="B8" t="s">
        <v>426</v>
      </c>
    </row>
    <row r="9" spans="1:2" x14ac:dyDescent="0.2">
      <c r="A9" t="s">
        <v>427</v>
      </c>
      <c r="B9" t="s">
        <v>428</v>
      </c>
    </row>
    <row r="10" spans="1:2" x14ac:dyDescent="0.2">
      <c r="A10" t="s">
        <v>429</v>
      </c>
      <c r="B10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Доходы+</vt:lpstr>
      <vt:lpstr>Расходы</vt:lpstr>
      <vt:lpstr>Источники</vt:lpstr>
      <vt:lpstr>_params</vt:lpstr>
      <vt:lpstr>'Доходы+'!APPT</vt:lpstr>
      <vt:lpstr>Источники!APPT</vt:lpstr>
      <vt:lpstr>Расходы!APPT</vt:lpstr>
      <vt:lpstr>'Доходы+'!FILE_NAME</vt:lpstr>
      <vt:lpstr>'Доходы+'!FIO</vt:lpstr>
      <vt:lpstr>Расходы!FIO</vt:lpstr>
      <vt:lpstr>'Доходы+'!FORM_CODE</vt:lpstr>
      <vt:lpstr>Источники!LAST_CELL</vt:lpstr>
      <vt:lpstr>Расходы!LAST_CELL</vt:lpstr>
      <vt:lpstr>'Доходы+'!PERIOD</vt:lpstr>
      <vt:lpstr>'Доходы+'!RANGE_NAMES</vt:lpstr>
      <vt:lpstr>'Доходы+'!RBEGIN_1</vt:lpstr>
      <vt:lpstr>Источники!RBEGIN_1</vt:lpstr>
      <vt:lpstr>Расходы!RBEGIN_1</vt:lpstr>
      <vt:lpstr>'Доходы+'!REG_DATE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'Доходы+'!SIGN</vt:lpstr>
      <vt:lpstr>Источники!SIGN</vt:lpstr>
      <vt:lpstr>Расходы!SIGN</vt:lpstr>
      <vt:lpstr>'Доходы+'!SRC_CODE</vt:lpstr>
      <vt:lpstr>'Доходы+'!SRC_KIND</vt:lpstr>
      <vt:lpstr>'Доходы+'!Область_печати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Рамошина Виктория Викторовна</dc:creator>
  <dc:description>POI HSSF rep:2.47.0.110</dc:description>
  <cp:lastModifiedBy>Успенская Елена Геннадьевна</cp:lastModifiedBy>
  <cp:lastPrinted>2024-02-15T08:20:08Z</cp:lastPrinted>
  <dcterms:created xsi:type="dcterms:W3CDTF">2019-02-22T07:57:33Z</dcterms:created>
  <dcterms:modified xsi:type="dcterms:W3CDTF">2024-02-15T08:24:46Z</dcterms:modified>
</cp:coreProperties>
</file>