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Декабрь" sheetId="1" r:id="rId1"/>
  </sheets>
  <definedNames>
    <definedName name="_xlnm.Print_Titles" localSheetId="0">Декабрь!$3:$5</definedName>
    <definedName name="_xlnm.Print_Area" localSheetId="0">Декабрь!$A$1:$AB$36</definedName>
  </definedNames>
  <calcPr calcId="145621"/>
</workbook>
</file>

<file path=xl/calcChain.xml><?xml version="1.0" encoding="utf-8"?>
<calcChain xmlns="http://schemas.openxmlformats.org/spreadsheetml/2006/main">
  <c r="V12" i="1" l="1"/>
  <c r="V24" i="1" l="1"/>
  <c r="V15" i="1"/>
  <c r="V14" i="1"/>
  <c r="S24" i="1"/>
  <c r="AB24" i="1" l="1"/>
  <c r="Y24" i="1"/>
  <c r="AB14" i="1"/>
  <c r="O24" i="1"/>
  <c r="L24" i="1"/>
  <c r="E24" i="1"/>
  <c r="Y15" i="1"/>
  <c r="AB15" i="1" s="1"/>
  <c r="Q24" i="1" l="1"/>
  <c r="M24" i="1"/>
  <c r="O14" i="1" l="1"/>
  <c r="Y14" i="1" l="1"/>
  <c r="N24" i="1" l="1"/>
  <c r="AA24" i="1" l="1"/>
  <c r="U24" i="1"/>
  <c r="T24" i="1"/>
</calcChain>
</file>

<file path=xl/sharedStrings.xml><?xml version="1.0" encoding="utf-8"?>
<sst xmlns="http://schemas.openxmlformats.org/spreadsheetml/2006/main" count="112" uniqueCount="56">
  <si>
    <t>курс доллара</t>
  </si>
  <si>
    <t>№ п/п</t>
  </si>
  <si>
    <t>Виды долговых обязательств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</si>
  <si>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</si>
  <si>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</si>
  <si>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</si>
  <si>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</si>
  <si>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</si>
  <si>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</si>
  <si>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</si>
  <si>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</si>
  <si>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</si>
  <si>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</si>
  <si>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</si>
  <si>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</si>
  <si>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</si>
  <si>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</si>
  <si>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 от других бюджетов бюджетной системы Российской Федерации</t>
  </si>
  <si>
    <t>2.</t>
  </si>
  <si>
    <t xml:space="preserve">Кредиты от кредитных организаций                     </t>
  </si>
  <si>
    <t>коммерческий кредит</t>
  </si>
  <si>
    <t>3.</t>
  </si>
  <si>
    <t xml:space="preserve">Муниципальные гарантии </t>
  </si>
  <si>
    <t>-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</si>
  <si>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</si>
  <si>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</si>
  <si>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</si>
  <si>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</si>
  <si>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</t>
  </si>
  <si>
    <t>4.</t>
  </si>
  <si>
    <t>Муниципальные займы путем выпуска муниципальных ценных бумаг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</si>
  <si>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</si>
  <si>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</si>
  <si>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</si>
  <si>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</si>
  <si>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</si>
  <si>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</si>
  <si>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</si>
  <si>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х</t>
  </si>
  <si>
    <t>ВСЕГО (долларов США)</t>
  </si>
  <si>
    <t>№ 61/2 от 12.04.2021 г.,СЕВЕРО-ЗАПАДНЫЙ БАНК ПАО "СБЕРБАНК"</t>
  </si>
  <si>
    <t>26.04.2021 г.</t>
  </si>
  <si>
    <t>29.12.2023 г.</t>
  </si>
  <si>
    <t>Муниципальная долговая книга городского округа "Вуктыл"  2022 год</t>
  </si>
  <si>
    <t>администрации городского округа «Вуктыл»</t>
  </si>
  <si>
    <t>бюджетный крдит</t>
  </si>
  <si>
    <t xml:space="preserve">Заместитель руководителя администрации городского округа "Вуктыл" - начальник финансового управления </t>
  </si>
  <si>
    <t>____________________________ В.А.Бабина</t>
  </si>
  <si>
    <t>исп. Старшинова К.И., тел. 21368</t>
  </si>
  <si>
    <t>№ 2 от 19.09.2022 г. МИНИСТЕРСТВО ФИНАНСОВ РЕСПУБЛИКИ КОМИ</t>
  </si>
  <si>
    <t>10.09.2027 г.</t>
  </si>
  <si>
    <t>Задолженность на 01.12.2022 г.</t>
  </si>
  <si>
    <t>№ 79/2 от 20.09.2022 г. АО "БАНК СГБ"</t>
  </si>
  <si>
    <t>Погашено в декабре 2022 г.</t>
  </si>
  <si>
    <t>Осуществлено заимствований в декабре 2022 г.</t>
  </si>
  <si>
    <t>Задолженность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</si>
</sst>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\-??_р_._-;_-@_-"/>
    <numFmt numFmtId="165" formatCode="_-* #,##0.0000_р_._-;\-* #,##0.0000_р_._-;_-* \-??_р_._-;_-@_-"/>
    <numFmt numFmtId="166" formatCode="#,##0.00_ ;\-#,##0.00\ "/>
    <numFmt numFmtId="167" formatCode="dd/mm/yy"/>
    <numFmt numFmtId="168" formatCode="[$$-409]#,##0.00_ ;\-[$$-409]#,##0.00\ 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34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7" fillId="0" borderId="0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>
      <alignment horizontal="right"/>
    </xf>
    <xf numFmtId="164" fontId="9" fillId="0" borderId="1" xfId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 applyProtection="1"/>
    <xf numFmtId="0" fontId="10" fillId="0" borderId="1" xfId="0" applyFont="1" applyFill="1" applyBorder="1"/>
    <xf numFmtId="164" fontId="9" fillId="0" borderId="1" xfId="1" applyFont="1" applyFill="1" applyBorder="1" applyAlignment="1" applyProtection="1">
      <alignment vertical="center"/>
    </xf>
    <xf numFmtId="164" fontId="9" fillId="0" borderId="1" xfId="1" applyFont="1" applyFill="1" applyBorder="1" applyAlignment="1" applyProtection="1"/>
    <xf numFmtId="1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 applyProtection="1">
      <alignment horizontal="center"/>
    </xf>
    <xf numFmtId="4" fontId="4" fillId="0" borderId="0" xfId="0" applyNumberFormat="1" applyFont="1" applyFill="1"/>
    <xf numFmtId="14" fontId="11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164" fontId="12" fillId="0" borderId="1" xfId="1" applyFont="1" applyFill="1" applyBorder="1" applyAlignment="1" applyProtection="1">
      <alignment vertical="center"/>
    </xf>
    <xf numFmtId="164" fontId="12" fillId="0" borderId="1" xfId="1" applyFont="1" applyFill="1" applyBorder="1" applyAlignment="1" applyProtection="1"/>
    <xf numFmtId="0" fontId="13" fillId="0" borderId="1" xfId="0" applyFont="1" applyFill="1" applyBorder="1"/>
    <xf numFmtId="164" fontId="10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vertical="top"/>
    </xf>
    <xf numFmtId="164" fontId="12" fillId="0" borderId="1" xfId="0" applyNumberFormat="1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64" fontId="9" fillId="0" borderId="1" xfId="1" applyFont="1" applyFill="1" applyBorder="1" applyAlignment="1" applyProtection="1">
      <alignment vertical="top"/>
    </xf>
    <xf numFmtId="164" fontId="9" fillId="0" borderId="1" xfId="0" applyNumberFormat="1" applyFont="1" applyFill="1" applyBorder="1" applyAlignment="1">
      <alignment vertical="top"/>
    </xf>
    <xf numFmtId="164" fontId="12" fillId="0" borderId="1" xfId="0" applyNumberFormat="1" applyFont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2" fillId="0" borderId="1" xfId="0" applyFont="1" applyFill="1" applyBorder="1"/>
    <xf numFmtId="164" fontId="12" fillId="0" borderId="1" xfId="1" applyFont="1" applyFill="1" applyBorder="1" applyAlignment="1" applyProtection="1">
      <alignment vertical="top"/>
    </xf>
    <xf numFmtId="167" fontId="9" fillId="0" borderId="1" xfId="0" applyNumberFormat="1" applyFont="1" applyFill="1" applyBorder="1" applyAlignment="1">
      <alignment vertical="top"/>
    </xf>
    <xf numFmtId="164" fontId="9" fillId="0" borderId="1" xfId="1" applyNumberFormat="1" applyFont="1" applyFill="1" applyBorder="1" applyAlignment="1" applyProtection="1">
      <alignment vertical="top"/>
    </xf>
    <xf numFmtId="164" fontId="12" fillId="0" borderId="1" xfId="0" applyNumberFormat="1" applyFont="1" applyFill="1" applyBorder="1" applyAlignment="1">
      <alignment vertical="top"/>
    </xf>
    <xf numFmtId="14" fontId="9" fillId="0" borderId="1" xfId="0" applyNumberFormat="1" applyFont="1" applyFill="1" applyBorder="1"/>
    <xf numFmtId="164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9" fillId="0" borderId="1" xfId="0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/>
    <xf numFmtId="168" fontId="9" fillId="0" borderId="1" xfId="0" applyNumberFormat="1" applyFont="1" applyFill="1" applyBorder="1"/>
    <xf numFmtId="164" fontId="10" fillId="0" borderId="1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>
      <alignment vertical="top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14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 vertical="center"/>
    </xf>
    <xf numFmtId="164" fontId="14" fillId="0" borderId="1" xfId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164" fontId="9" fillId="0" borderId="1" xfId="1" applyFont="1" applyFill="1" applyBorder="1" applyAlignment="1" applyProtection="1">
      <alignment horizontal="right" vertical="center"/>
    </xf>
    <xf numFmtId="164" fontId="9" fillId="0" borderId="1" xfId="1" applyFont="1" applyFill="1" applyBorder="1" applyAlignment="1" applyProtection="1">
      <alignment horizontal="right"/>
    </xf>
    <xf numFmtId="164" fontId="9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T34"/>
  <sheetViews>
    <sheetView tabSelected="1" view="pageBreakPreview" zoomScale="60" zoomScaleNormal="55" workbookViewId="0">
      <pane xSplit="2" ySplit="5" topLeftCell="L6" activePane="bottomRight" state="frozen"/>
      <selection pane="topRight" activeCell="C1" sqref="C1"/>
      <selection pane="bottomLeft" activeCell="A15" sqref="A15"/>
      <selection pane="bottomRight" activeCell="V13" sqref="V13"/>
    </sheetView>
  </sheetViews>
  <sheetFormatPr defaultColWidth="9" defaultRowHeight="11.25" x14ac:dyDescent="0.2"/>
  <cols>
    <col min="1" max="1" width="4.5703125" style="106" customWidth="1"/>
    <col min="2" max="2" width="36.5703125" style="3" customWidth="1"/>
    <col min="3" max="3" width="24" style="3" customWidth="1"/>
    <col min="4" max="4" width="16.85546875" style="102" customWidth="1"/>
    <col min="5" max="5" width="19" style="102" customWidth="1"/>
    <col min="6" max="6" width="16.28515625" style="102" customWidth="1"/>
    <col min="7" max="7" width="14.42578125" style="103" customWidth="1"/>
    <col min="8" max="11" width="18.5703125" style="3" hidden="1" customWidth="1"/>
    <col min="12" max="12" width="21.5703125" style="3" customWidth="1"/>
    <col min="13" max="13" width="17.85546875" style="3" customWidth="1"/>
    <col min="14" max="14" width="12.85546875" style="3" hidden="1" customWidth="1"/>
    <col min="15" max="15" width="20.85546875" style="3" customWidth="1"/>
    <col min="16" max="16" width="15.140625" style="3" customWidth="1"/>
    <col min="17" max="17" width="18" style="3" customWidth="1"/>
    <col min="18" max="18" width="16.7109375" style="3" customWidth="1"/>
    <col min="19" max="19" width="18.140625" style="3" customWidth="1"/>
    <col min="20" max="20" width="8.5703125" style="3" hidden="1" customWidth="1"/>
    <col min="21" max="21" width="13" style="3" hidden="1" customWidth="1"/>
    <col min="22" max="22" width="17.140625" style="3" customWidth="1"/>
    <col min="23" max="23" width="18.5703125" style="3" customWidth="1"/>
    <col min="24" max="24" width="18.28515625" style="3" customWidth="1"/>
    <col min="25" max="25" width="20.85546875" style="3" customWidth="1"/>
    <col min="26" max="26" width="18.5703125" style="3" customWidth="1"/>
    <col min="27" max="27" width="18.5703125" style="3" hidden="1" customWidth="1"/>
    <col min="28" max="28" width="21.85546875" style="3" customWidth="1"/>
    <col min="29" max="16384" width="9" style="3"/>
  </cols>
  <sheetData>
    <row r="4" spans="1:72" ht="18.75" x14ac:dyDescent="0.3">
      <c r="A4" s="1"/>
      <c r="B4" s="126" t="s">
        <v>43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2.75" x14ac:dyDescent="0.2">
      <c r="A5" s="1"/>
      <c r="B5" s="4"/>
      <c r="C5" s="4"/>
      <c r="D5" s="5"/>
      <c r="E5" s="5"/>
      <c r="F5" s="5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8"/>
      <c r="AA5" s="8"/>
      <c r="AB5" s="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2.75" x14ac:dyDescent="0.2">
      <c r="A6" s="1"/>
      <c r="B6" s="4"/>
      <c r="C6" s="4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8"/>
      <c r="AA6" s="8"/>
      <c r="AB6" s="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2.75" x14ac:dyDescent="0.2">
      <c r="A7" s="1"/>
      <c r="B7" s="4"/>
      <c r="C7" s="4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8"/>
      <c r="AA7" s="8"/>
      <c r="AB7" s="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3.5" x14ac:dyDescent="0.25">
      <c r="A8" s="1"/>
      <c r="B8" s="7"/>
      <c r="C8" s="7"/>
      <c r="D8" s="9"/>
      <c r="E8" s="9"/>
      <c r="F8" s="9"/>
      <c r="G8" s="10"/>
      <c r="H8" s="7"/>
      <c r="I8" s="7"/>
      <c r="J8" s="7"/>
      <c r="K8" s="11">
        <v>28.782499999999999</v>
      </c>
      <c r="L8" s="11"/>
      <c r="M8" s="11"/>
      <c r="N8" s="12" t="s">
        <v>0</v>
      </c>
      <c r="O8" s="1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34.700000000000003" customHeight="1" x14ac:dyDescent="0.2">
      <c r="A9" s="127" t="s">
        <v>1</v>
      </c>
      <c r="B9" s="128" t="s">
        <v>2</v>
      </c>
      <c r="C9" s="128" t="s">
        <v>3</v>
      </c>
      <c r="D9" s="128" t="s">
        <v>4</v>
      </c>
      <c r="E9" s="128" t="s">
        <v>5</v>
      </c>
      <c r="F9" s="128" t="s">
        <v>6</v>
      </c>
      <c r="G9" s="129" t="s">
        <v>7</v>
      </c>
      <c r="H9" s="130" t="s">
        <v>8</v>
      </c>
      <c r="I9" s="130"/>
      <c r="J9" s="130"/>
      <c r="K9" s="130"/>
      <c r="L9" s="130" t="s">
        <v>51</v>
      </c>
      <c r="M9" s="130"/>
      <c r="N9" s="130"/>
      <c r="O9" s="130"/>
      <c r="P9" s="131" t="s">
        <v>53</v>
      </c>
      <c r="Q9" s="131"/>
      <c r="R9" s="131"/>
      <c r="S9" s="131"/>
      <c r="T9" s="131"/>
      <c r="U9" s="131"/>
      <c r="V9" s="131"/>
      <c r="W9" s="128" t="s">
        <v>54</v>
      </c>
      <c r="X9" s="128"/>
      <c r="Y9" s="130" t="s">
        <v>55</v>
      </c>
      <c r="Z9" s="130"/>
      <c r="AA9" s="130"/>
      <c r="AB9" s="13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8" customHeight="1" x14ac:dyDescent="0.2">
      <c r="A10" s="127"/>
      <c r="B10" s="128"/>
      <c r="C10" s="128"/>
      <c r="D10" s="128"/>
      <c r="E10" s="128"/>
      <c r="F10" s="128"/>
      <c r="G10" s="129"/>
      <c r="H10" s="15" t="s">
        <v>9</v>
      </c>
      <c r="I10" s="15" t="s">
        <v>10</v>
      </c>
      <c r="J10" s="15" t="s">
        <v>11</v>
      </c>
      <c r="K10" s="128" t="s">
        <v>12</v>
      </c>
      <c r="L10" s="15" t="s">
        <v>9</v>
      </c>
      <c r="M10" s="15" t="s">
        <v>10</v>
      </c>
      <c r="N10" s="15" t="s">
        <v>11</v>
      </c>
      <c r="O10" s="133" t="s">
        <v>12</v>
      </c>
      <c r="P10" s="128" t="s">
        <v>9</v>
      </c>
      <c r="Q10" s="128"/>
      <c r="R10" s="128" t="s">
        <v>10</v>
      </c>
      <c r="S10" s="128"/>
      <c r="T10" s="128" t="s">
        <v>13</v>
      </c>
      <c r="U10" s="128"/>
      <c r="V10" s="128" t="s">
        <v>12</v>
      </c>
      <c r="W10" s="132" t="s">
        <v>9</v>
      </c>
      <c r="X10" s="132"/>
      <c r="Y10" s="15" t="s">
        <v>9</v>
      </c>
      <c r="Z10" s="15" t="s">
        <v>10</v>
      </c>
      <c r="AA10" s="15" t="s">
        <v>11</v>
      </c>
      <c r="AB10" s="128" t="s">
        <v>12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20" customFormat="1" ht="128.25" customHeight="1" x14ac:dyDescent="0.2">
      <c r="A11" s="127"/>
      <c r="B11" s="128"/>
      <c r="C11" s="128"/>
      <c r="D11" s="128"/>
      <c r="E11" s="128"/>
      <c r="F11" s="128"/>
      <c r="G11" s="129"/>
      <c r="H11" s="16" t="s">
        <v>14</v>
      </c>
      <c r="I11" s="16" t="s">
        <v>14</v>
      </c>
      <c r="J11" s="16" t="s">
        <v>14</v>
      </c>
      <c r="K11" s="128"/>
      <c r="L11" s="16" t="s">
        <v>14</v>
      </c>
      <c r="M11" s="16" t="s">
        <v>14</v>
      </c>
      <c r="N11" s="16" t="s">
        <v>14</v>
      </c>
      <c r="O11" s="133"/>
      <c r="P11" s="17" t="s">
        <v>15</v>
      </c>
      <c r="Q11" s="16" t="s">
        <v>14</v>
      </c>
      <c r="R11" s="17" t="s">
        <v>15</v>
      </c>
      <c r="S11" s="16" t="s">
        <v>14</v>
      </c>
      <c r="T11" s="18" t="s">
        <v>15</v>
      </c>
      <c r="U11" s="16" t="s">
        <v>14</v>
      </c>
      <c r="V11" s="128"/>
      <c r="W11" s="18" t="s">
        <v>15</v>
      </c>
      <c r="X11" s="18" t="s">
        <v>14</v>
      </c>
      <c r="Y11" s="16" t="s">
        <v>14</v>
      </c>
      <c r="Z11" s="16" t="s">
        <v>14</v>
      </c>
      <c r="AA11" s="16" t="s">
        <v>14</v>
      </c>
      <c r="AB11" s="128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</row>
    <row r="12" spans="1:72" s="20" customFormat="1" ht="63" customHeight="1" x14ac:dyDescent="0.25">
      <c r="A12" s="21" t="s">
        <v>16</v>
      </c>
      <c r="B12" s="22" t="s">
        <v>17</v>
      </c>
      <c r="C12" s="22" t="s">
        <v>49</v>
      </c>
      <c r="D12" s="23">
        <v>44823</v>
      </c>
      <c r="E12" s="24">
        <v>28500000</v>
      </c>
      <c r="F12" s="25" t="s">
        <v>45</v>
      </c>
      <c r="G12" s="30" t="s">
        <v>50</v>
      </c>
      <c r="H12" s="26"/>
      <c r="I12" s="26"/>
      <c r="J12" s="26"/>
      <c r="K12" s="27"/>
      <c r="L12" s="28">
        <v>28500000</v>
      </c>
      <c r="M12" s="118">
        <v>0</v>
      </c>
      <c r="N12" s="119"/>
      <c r="O12" s="120"/>
      <c r="P12" s="121" t="s">
        <v>23</v>
      </c>
      <c r="Q12" s="121" t="s">
        <v>23</v>
      </c>
      <c r="R12" s="121">
        <v>44901</v>
      </c>
      <c r="S12" s="121">
        <v>8120.55</v>
      </c>
      <c r="T12" s="122"/>
      <c r="U12" s="122"/>
      <c r="V12" s="121">
        <f>S12</f>
        <v>8120.55</v>
      </c>
      <c r="W12" s="121" t="s">
        <v>23</v>
      </c>
      <c r="X12" s="121" t="s">
        <v>23</v>
      </c>
      <c r="Y12" s="121">
        <v>28500000</v>
      </c>
      <c r="Z12" s="118">
        <v>0</v>
      </c>
      <c r="AA12" s="29"/>
      <c r="AB12" s="117">
        <v>28500000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</row>
    <row r="13" spans="1:72" ht="46.5" customHeight="1" x14ac:dyDescent="0.25">
      <c r="A13" s="21" t="s">
        <v>18</v>
      </c>
      <c r="B13" s="33" t="s">
        <v>19</v>
      </c>
      <c r="C13" s="33"/>
      <c r="D13" s="34"/>
      <c r="E13" s="35"/>
      <c r="F13" s="36"/>
      <c r="G13" s="34"/>
      <c r="H13" s="37"/>
      <c r="I13" s="37"/>
      <c r="J13" s="37"/>
      <c r="K13" s="37"/>
      <c r="L13" s="38"/>
      <c r="M13" s="38"/>
      <c r="N13" s="39"/>
      <c r="O13" s="38"/>
      <c r="P13" s="40"/>
      <c r="Q13" s="40"/>
      <c r="R13" s="41"/>
      <c r="S13" s="40"/>
      <c r="T13" s="40"/>
      <c r="U13" s="40"/>
      <c r="V13" s="40"/>
      <c r="W13" s="40"/>
      <c r="X13" s="40"/>
      <c r="Y13" s="42"/>
      <c r="Z13" s="42"/>
      <c r="AA13" s="40"/>
      <c r="AB13" s="40"/>
      <c r="AC13" s="43"/>
      <c r="AD13" s="43"/>
      <c r="AE13" s="43"/>
      <c r="AF13" s="4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76.5" customHeight="1" x14ac:dyDescent="0.25">
      <c r="A14" s="21"/>
      <c r="B14" s="33"/>
      <c r="C14" s="22" t="s">
        <v>40</v>
      </c>
      <c r="D14" s="44" t="s">
        <v>41</v>
      </c>
      <c r="E14" s="24">
        <v>28700000</v>
      </c>
      <c r="F14" s="45" t="s">
        <v>20</v>
      </c>
      <c r="G14" s="46" t="s">
        <v>42</v>
      </c>
      <c r="H14" s="37"/>
      <c r="I14" s="37"/>
      <c r="J14" s="37"/>
      <c r="K14" s="37"/>
      <c r="L14" s="24">
        <v>14350000</v>
      </c>
      <c r="M14" s="28">
        <v>0</v>
      </c>
      <c r="N14" s="47"/>
      <c r="O14" s="48">
        <f t="shared" ref="O14" si="0">L14+M14</f>
        <v>14350000</v>
      </c>
      <c r="P14" s="107" t="s">
        <v>23</v>
      </c>
      <c r="Q14" s="111">
        <v>0</v>
      </c>
      <c r="R14" s="107">
        <v>44922</v>
      </c>
      <c r="S14" s="124">
        <v>96361.23</v>
      </c>
      <c r="T14" s="112"/>
      <c r="U14" s="112"/>
      <c r="V14" s="113">
        <f>S14</f>
        <v>96361.23</v>
      </c>
      <c r="W14" s="113" t="s">
        <v>23</v>
      </c>
      <c r="X14" s="113" t="s">
        <v>23</v>
      </c>
      <c r="Y14" s="114">
        <f>L14-Q14</f>
        <v>14350000</v>
      </c>
      <c r="Z14" s="118">
        <v>0</v>
      </c>
      <c r="AA14" s="115"/>
      <c r="AB14" s="116">
        <f>Y14+Z14</f>
        <v>14350000</v>
      </c>
      <c r="AC14" s="43"/>
      <c r="AD14" s="43"/>
      <c r="AE14" s="43"/>
      <c r="AF14" s="43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76.5" customHeight="1" x14ac:dyDescent="0.25">
      <c r="A15" s="21"/>
      <c r="B15" s="33"/>
      <c r="C15" s="22" t="s">
        <v>52</v>
      </c>
      <c r="D15" s="44">
        <v>44914</v>
      </c>
      <c r="E15" s="24">
        <v>10000000</v>
      </c>
      <c r="F15" s="45" t="s">
        <v>20</v>
      </c>
      <c r="G15" s="46" t="s">
        <v>42</v>
      </c>
      <c r="H15" s="37"/>
      <c r="I15" s="37"/>
      <c r="J15" s="37"/>
      <c r="K15" s="37"/>
      <c r="L15" s="24">
        <v>10000000</v>
      </c>
      <c r="M15" s="28">
        <v>0</v>
      </c>
      <c r="N15" s="47"/>
      <c r="O15" s="48">
        <v>10000000</v>
      </c>
      <c r="P15" s="107"/>
      <c r="Q15" s="111"/>
      <c r="R15" s="107">
        <v>44922</v>
      </c>
      <c r="S15" s="124">
        <v>28508.49</v>
      </c>
      <c r="T15" s="112"/>
      <c r="U15" s="112"/>
      <c r="V15" s="113">
        <f>S15</f>
        <v>28508.49</v>
      </c>
      <c r="W15" s="123">
        <v>44914</v>
      </c>
      <c r="X15" s="113">
        <v>10000000</v>
      </c>
      <c r="Y15" s="114">
        <f>L15-Q15</f>
        <v>10000000</v>
      </c>
      <c r="Z15" s="118">
        <v>0</v>
      </c>
      <c r="AA15" s="115"/>
      <c r="AB15" s="116">
        <f>Y15+Z15</f>
        <v>10000000</v>
      </c>
      <c r="AC15" s="43"/>
      <c r="AD15" s="43"/>
      <c r="AE15" s="43"/>
      <c r="AF15" s="43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22.5" customHeight="1" x14ac:dyDescent="0.25">
      <c r="A16" s="21" t="s">
        <v>21</v>
      </c>
      <c r="B16" s="50" t="s">
        <v>22</v>
      </c>
      <c r="C16" s="31"/>
      <c r="D16" s="51"/>
      <c r="E16" s="52"/>
      <c r="F16" s="51"/>
      <c r="G16" s="53"/>
      <c r="H16" s="27"/>
      <c r="I16" s="27"/>
      <c r="J16" s="27"/>
      <c r="K16" s="27"/>
      <c r="L16" s="54"/>
      <c r="M16" s="54"/>
      <c r="N16" s="55"/>
      <c r="O16" s="54"/>
      <c r="P16" s="49"/>
      <c r="Q16" s="54"/>
      <c r="R16" s="56"/>
      <c r="S16" s="57"/>
      <c r="T16" s="56"/>
      <c r="U16" s="56"/>
      <c r="V16" s="57"/>
      <c r="W16" s="56"/>
      <c r="X16" s="57" t="s">
        <v>23</v>
      </c>
      <c r="Y16" s="57" t="s">
        <v>23</v>
      </c>
      <c r="Z16" s="57" t="s">
        <v>23</v>
      </c>
      <c r="AA16" s="57" t="s">
        <v>23</v>
      </c>
      <c r="AB16" s="57" t="s">
        <v>23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83.25" hidden="1" customHeight="1" x14ac:dyDescent="0.25">
      <c r="A17" s="21" t="s">
        <v>24</v>
      </c>
      <c r="B17" s="58" t="s">
        <v>25</v>
      </c>
      <c r="C17" s="58"/>
      <c r="D17" s="41"/>
      <c r="E17" s="52"/>
      <c r="F17" s="59"/>
      <c r="G17" s="41"/>
      <c r="H17" s="29"/>
      <c r="I17" s="29"/>
      <c r="J17" s="29"/>
      <c r="K17" s="60"/>
      <c r="L17" s="61"/>
      <c r="M17" s="61"/>
      <c r="N17" s="62"/>
      <c r="O17" s="61"/>
      <c r="P17" s="63"/>
      <c r="Q17" s="61"/>
      <c r="R17" s="27"/>
      <c r="S17" s="28"/>
      <c r="T17" s="27"/>
      <c r="U17" s="29"/>
      <c r="V17" s="28"/>
      <c r="W17" s="64"/>
      <c r="X17" s="28"/>
      <c r="Y17" s="28"/>
      <c r="Z17" s="28"/>
      <c r="AA17" s="28"/>
      <c r="AB17" s="2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5.75" hidden="1" x14ac:dyDescent="0.25">
      <c r="A18" s="21"/>
      <c r="B18" s="58" t="s">
        <v>26</v>
      </c>
      <c r="C18" s="58"/>
      <c r="D18" s="41"/>
      <c r="E18" s="52"/>
      <c r="F18" s="59"/>
      <c r="G18" s="41"/>
      <c r="H18" s="29"/>
      <c r="I18" s="29"/>
      <c r="J18" s="29"/>
      <c r="K18" s="60"/>
      <c r="L18" s="62"/>
      <c r="M18" s="62"/>
      <c r="N18" s="62"/>
      <c r="O18" s="62"/>
      <c r="P18" s="63"/>
      <c r="Q18" s="62"/>
      <c r="R18" s="27"/>
      <c r="S18" s="29"/>
      <c r="T18" s="27"/>
      <c r="U18" s="29"/>
      <c r="V18" s="29"/>
      <c r="W18" s="64"/>
      <c r="X18" s="29"/>
      <c r="Y18" s="29"/>
      <c r="Z18" s="29"/>
      <c r="AA18" s="29"/>
      <c r="AB18" s="2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81.75" hidden="1" customHeight="1" x14ac:dyDescent="0.25">
      <c r="A19" s="21" t="s">
        <v>27</v>
      </c>
      <c r="B19" s="65" t="s">
        <v>28</v>
      </c>
      <c r="C19" s="65"/>
      <c r="D19" s="41"/>
      <c r="E19" s="52"/>
      <c r="F19" s="59"/>
      <c r="G19" s="41"/>
      <c r="H19" s="29"/>
      <c r="I19" s="29"/>
      <c r="J19" s="29"/>
      <c r="K19" s="60"/>
      <c r="L19" s="62"/>
      <c r="M19" s="62"/>
      <c r="N19" s="62"/>
      <c r="O19" s="62"/>
      <c r="P19" s="66"/>
      <c r="Q19" s="62"/>
      <c r="R19" s="67"/>
      <c r="S19" s="29"/>
      <c r="T19" s="67"/>
      <c r="U19" s="29"/>
      <c r="V19" s="29"/>
      <c r="W19" s="29"/>
      <c r="X19" s="29"/>
      <c r="Y19" s="29"/>
      <c r="Z19" s="29"/>
      <c r="AA19" s="29"/>
      <c r="AB19" s="29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51.75" customHeight="1" x14ac:dyDescent="0.25">
      <c r="A20" s="21" t="s">
        <v>29</v>
      </c>
      <c r="B20" s="68" t="s">
        <v>30</v>
      </c>
      <c r="C20" s="68"/>
      <c r="D20" s="51"/>
      <c r="E20" s="52"/>
      <c r="F20" s="51"/>
      <c r="G20" s="53"/>
      <c r="H20" s="69"/>
      <c r="I20" s="69"/>
      <c r="J20" s="69"/>
      <c r="K20" s="69"/>
      <c r="L20" s="54" t="s">
        <v>23</v>
      </c>
      <c r="M20" s="54" t="s">
        <v>23</v>
      </c>
      <c r="N20" s="70"/>
      <c r="O20" s="54" t="s">
        <v>23</v>
      </c>
      <c r="P20" s="71"/>
      <c r="Q20" s="54" t="s">
        <v>23</v>
      </c>
      <c r="R20" s="69"/>
      <c r="S20" s="57" t="s">
        <v>23</v>
      </c>
      <c r="T20" s="69"/>
      <c r="U20" s="69"/>
      <c r="V20" s="57" t="s">
        <v>23</v>
      </c>
      <c r="W20" s="71"/>
      <c r="X20" s="57" t="s">
        <v>23</v>
      </c>
      <c r="Y20" s="57" t="s">
        <v>23</v>
      </c>
      <c r="Z20" s="57" t="s">
        <v>23</v>
      </c>
      <c r="AA20" s="57" t="s">
        <v>23</v>
      </c>
      <c r="AB20" s="57" t="s">
        <v>23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81" customFormat="1" ht="41.25" hidden="1" customHeight="1" x14ac:dyDescent="0.2">
      <c r="A21" s="72" t="s">
        <v>31</v>
      </c>
      <c r="B21" s="58" t="s">
        <v>32</v>
      </c>
      <c r="C21" s="58"/>
      <c r="D21" s="73"/>
      <c r="E21" s="74"/>
      <c r="F21" s="75"/>
      <c r="G21" s="73"/>
      <c r="H21" s="76"/>
      <c r="I21" s="76"/>
      <c r="J21" s="76"/>
      <c r="K21" s="77"/>
      <c r="L21" s="61"/>
      <c r="M21" s="61"/>
      <c r="N21" s="61"/>
      <c r="O21" s="78"/>
      <c r="P21" s="71"/>
      <c r="Q21" s="71"/>
      <c r="R21" s="79"/>
      <c r="S21" s="32"/>
      <c r="T21" s="69"/>
      <c r="U21" s="69"/>
      <c r="V21" s="69"/>
      <c r="W21" s="71"/>
      <c r="X21" s="69"/>
      <c r="Y21" s="28"/>
      <c r="Z21" s="28"/>
      <c r="AA21" s="28"/>
      <c r="AB21" s="32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</row>
    <row r="22" spans="1:72" s="81" customFormat="1" ht="39" hidden="1" customHeight="1" x14ac:dyDescent="0.25">
      <c r="A22" s="72" t="s">
        <v>33</v>
      </c>
      <c r="B22" s="58" t="s">
        <v>34</v>
      </c>
      <c r="C22" s="58"/>
      <c r="D22" s="73"/>
      <c r="E22" s="74"/>
      <c r="F22" s="75"/>
      <c r="G22" s="73"/>
      <c r="H22" s="76"/>
      <c r="I22" s="76"/>
      <c r="J22" s="76"/>
      <c r="K22" s="77"/>
      <c r="L22" s="61"/>
      <c r="M22" s="61"/>
      <c r="N22" s="61"/>
      <c r="O22" s="78"/>
      <c r="P22" s="82"/>
      <c r="Q22" s="83"/>
      <c r="R22" s="84"/>
      <c r="S22" s="85"/>
      <c r="T22" s="69"/>
      <c r="U22" s="76"/>
      <c r="V22" s="77"/>
      <c r="W22" s="86"/>
      <c r="X22" s="77"/>
      <c r="Y22" s="28"/>
      <c r="Z22" s="28"/>
      <c r="AA22" s="28"/>
      <c r="AB22" s="32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</row>
    <row r="23" spans="1:72" s="81" customFormat="1" ht="39.75" hidden="1" customHeight="1" x14ac:dyDescent="0.25">
      <c r="A23" s="72" t="s">
        <v>35</v>
      </c>
      <c r="B23" s="58" t="s">
        <v>36</v>
      </c>
      <c r="C23" s="58"/>
      <c r="D23" s="73"/>
      <c r="E23" s="74"/>
      <c r="F23" s="75"/>
      <c r="G23" s="73"/>
      <c r="H23" s="76"/>
      <c r="I23" s="76"/>
      <c r="J23" s="76"/>
      <c r="K23" s="77"/>
      <c r="L23" s="61"/>
      <c r="M23" s="61"/>
      <c r="N23" s="61"/>
      <c r="O23" s="78"/>
      <c r="P23" s="82"/>
      <c r="Q23" s="82"/>
      <c r="R23" s="87"/>
      <c r="S23" s="88"/>
      <c r="T23" s="31"/>
      <c r="U23" s="31"/>
      <c r="V23" s="31"/>
      <c r="W23" s="82"/>
      <c r="X23" s="31"/>
      <c r="Y23" s="28"/>
      <c r="Z23" s="28"/>
      <c r="AA23" s="28"/>
      <c r="AB23" s="32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</row>
    <row r="24" spans="1:72" s="91" customFormat="1" ht="18.75" customHeight="1" x14ac:dyDescent="0.25">
      <c r="A24" s="89"/>
      <c r="B24" s="68" t="s">
        <v>37</v>
      </c>
      <c r="C24" s="21" t="s">
        <v>38</v>
      </c>
      <c r="D24" s="23" t="s">
        <v>38</v>
      </c>
      <c r="E24" s="24">
        <f>SUM(E14:E14)+E12+E15</f>
        <v>67200000</v>
      </c>
      <c r="F24" s="25" t="s">
        <v>38</v>
      </c>
      <c r="G24" s="18" t="s">
        <v>38</v>
      </c>
      <c r="H24" s="26"/>
      <c r="I24" s="26"/>
      <c r="J24" s="26"/>
      <c r="K24" s="27"/>
      <c r="L24" s="24">
        <f>SUM(L14:L14)+L12+L15</f>
        <v>52850000</v>
      </c>
      <c r="M24" s="24">
        <f>SUM(M14:M14)+M12</f>
        <v>0</v>
      </c>
      <c r="N24" s="24" t="e">
        <f>#REF!+N14</f>
        <v>#REF!</v>
      </c>
      <c r="O24" s="24">
        <f>SUM(O14:O14)+O12+O15</f>
        <v>24350000</v>
      </c>
      <c r="P24" s="17" t="s">
        <v>38</v>
      </c>
      <c r="Q24" s="24">
        <f>SUM(Q14:Q14)</f>
        <v>0</v>
      </c>
      <c r="R24" s="17" t="s">
        <v>38</v>
      </c>
      <c r="S24" s="24">
        <f>SUM(S12:S15)</f>
        <v>132990.26999999999</v>
      </c>
      <c r="T24" s="24" t="e">
        <f>+#REF!+#REF!+#REF!</f>
        <v>#REF!</v>
      </c>
      <c r="U24" s="24" t="e">
        <f>+#REF!+#REF!+#REF!</f>
        <v>#REF!</v>
      </c>
      <c r="V24" s="24">
        <f>S24</f>
        <v>132990.26999999999</v>
      </c>
      <c r="W24" s="24">
        <v>0</v>
      </c>
      <c r="X24" s="24">
        <v>0</v>
      </c>
      <c r="Y24" s="24">
        <f>Y14+Y15+Y12</f>
        <v>52850000</v>
      </c>
      <c r="Z24" s="24">
        <v>0</v>
      </c>
      <c r="AA24" s="24" t="e">
        <f>+#REF!+#REF!+#REF!</f>
        <v>#REF!</v>
      </c>
      <c r="AB24" s="24">
        <f>SUM(AB14:AB14)+AB12+AB15</f>
        <v>52850000</v>
      </c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</row>
    <row r="25" spans="1:72" ht="23.25" customHeight="1" x14ac:dyDescent="0.25">
      <c r="A25" s="89"/>
      <c r="B25" s="28" t="s">
        <v>39</v>
      </c>
      <c r="C25" s="29"/>
      <c r="D25" s="92"/>
      <c r="E25" s="52"/>
      <c r="F25" s="51"/>
      <c r="G25" s="41"/>
      <c r="H25" s="93"/>
      <c r="I25" s="29"/>
      <c r="J25" s="29"/>
      <c r="K25" s="9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95"/>
      <c r="Z25" s="96"/>
      <c r="AA25" s="96"/>
      <c r="AB25" s="6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x14ac:dyDescent="0.2">
      <c r="A26" s="97"/>
      <c r="B26" s="2"/>
      <c r="C26" s="2"/>
      <c r="D26" s="98"/>
      <c r="E26" s="98"/>
      <c r="F26" s="98"/>
      <c r="G26" s="9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 x14ac:dyDescent="0.2">
      <c r="A27" s="97"/>
      <c r="B27" s="7"/>
      <c r="C27" s="7"/>
      <c r="D27" s="9"/>
      <c r="E27" s="9"/>
      <c r="F27" s="9"/>
      <c r="G27" s="10"/>
      <c r="H27" s="7"/>
      <c r="I27" s="7"/>
      <c r="J27" s="7"/>
      <c r="K27" s="7"/>
      <c r="L27" s="7"/>
      <c r="M27" s="7"/>
      <c r="N27" s="7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 x14ac:dyDescent="0.2">
      <c r="A28" s="97"/>
      <c r="B28" s="7"/>
      <c r="C28" s="7"/>
      <c r="D28" s="9"/>
      <c r="E28" s="9"/>
      <c r="F28" s="9"/>
      <c r="G28" s="10"/>
      <c r="H28" s="7"/>
      <c r="I28" s="7"/>
      <c r="J28" s="7"/>
      <c r="K28" s="7"/>
      <c r="L28" s="7"/>
      <c r="M28" s="7"/>
      <c r="N28" s="7"/>
      <c r="O28" s="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7.5" customHeight="1" x14ac:dyDescent="0.2">
      <c r="A29" s="97"/>
      <c r="B29" s="125" t="s">
        <v>46</v>
      </c>
      <c r="C29" s="125"/>
      <c r="D29" s="9"/>
      <c r="E29" s="9"/>
      <c r="F29" s="9"/>
      <c r="G29" s="10"/>
      <c r="H29" s="7"/>
      <c r="I29" s="7"/>
      <c r="J29" s="7"/>
      <c r="K29" s="7"/>
      <c r="L29" s="7"/>
      <c r="M29" s="7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21" customHeight="1" x14ac:dyDescent="0.25">
      <c r="A30" s="97"/>
      <c r="B30" s="125" t="s">
        <v>44</v>
      </c>
      <c r="C30" s="125"/>
      <c r="E30" s="104" t="s">
        <v>47</v>
      </c>
      <c r="F30" s="105"/>
      <c r="G30" s="10"/>
      <c r="H30" s="7"/>
      <c r="I30" s="7"/>
      <c r="J30" s="7"/>
      <c r="K30" s="7"/>
      <c r="L30" s="7"/>
      <c r="M30" s="7"/>
      <c r="N30" s="7"/>
      <c r="O30" s="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5.75" x14ac:dyDescent="0.25">
      <c r="A31" s="97"/>
      <c r="B31" s="109"/>
      <c r="C31" s="110"/>
      <c r="D31" s="110"/>
      <c r="H31" s="7"/>
      <c r="I31" s="7"/>
      <c r="J31" s="7"/>
      <c r="K31" s="7"/>
      <c r="L31" s="7"/>
      <c r="M31" s="7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5.75" x14ac:dyDescent="0.25">
      <c r="A32" s="97"/>
      <c r="B32" s="108"/>
      <c r="C32" s="100"/>
      <c r="D32" s="101"/>
      <c r="H32" s="7"/>
      <c r="I32" s="7"/>
      <c r="J32" s="7"/>
      <c r="K32" s="7"/>
      <c r="L32" s="7"/>
      <c r="M32" s="7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2:7" ht="15.75" x14ac:dyDescent="0.25">
      <c r="B33" s="109"/>
      <c r="E33" s="104"/>
      <c r="F33" s="105"/>
      <c r="G33" s="10"/>
    </row>
    <row r="34" spans="2:7" x14ac:dyDescent="0.2">
      <c r="B34" s="2" t="s">
        <v>48</v>
      </c>
    </row>
  </sheetData>
  <sheetProtection selectLockedCells="1" selectUnlockedCells="1"/>
  <mergeCells count="23">
    <mergeCell ref="V10:V11"/>
    <mergeCell ref="W10:X10"/>
    <mergeCell ref="K10:K11"/>
    <mergeCell ref="O10:O11"/>
    <mergeCell ref="P10:Q10"/>
    <mergeCell ref="R10:S10"/>
    <mergeCell ref="T10:U10"/>
    <mergeCell ref="B29:C29"/>
    <mergeCell ref="B30:C30"/>
    <mergeCell ref="B4:AB4"/>
    <mergeCell ref="A9:A11"/>
    <mergeCell ref="B9:B11"/>
    <mergeCell ref="C9:C11"/>
    <mergeCell ref="D9:D11"/>
    <mergeCell ref="E9:E11"/>
    <mergeCell ref="F9:F11"/>
    <mergeCell ref="G9:G11"/>
    <mergeCell ref="H9:K9"/>
    <mergeCell ref="L9:O9"/>
    <mergeCell ref="AB10:AB11"/>
    <mergeCell ref="P9:V9"/>
    <mergeCell ref="W9:X9"/>
    <mergeCell ref="Y9:AB9"/>
  </mergeCells>
  <printOptions horizontalCentered="1"/>
  <pageMargins left="0.19652777777777777" right="0.19652777777777777" top="0.39374999999999999" bottom="0.39374999999999999" header="0.51180555555555551" footer="0.51180555555555551"/>
  <pageSetup paperSize="9" scale="3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</vt:lpstr>
      <vt:lpstr>Декабрь!Заголовки_для_печати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Татьяна Олеговна</dc:creator>
  <cp:lastModifiedBy>Старшинова Ксения Ивановна</cp:lastModifiedBy>
  <cp:lastPrinted>2022-05-06T05:38:21Z</cp:lastPrinted>
  <dcterms:created xsi:type="dcterms:W3CDTF">2021-03-24T11:25:38Z</dcterms:created>
  <dcterms:modified xsi:type="dcterms:W3CDTF">2023-02-20T13:09:07Z</dcterms:modified>
</cp:coreProperties>
</file>