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500" activeTab="0"/>
  </bookViews>
  <sheets>
    <sheet name="II кв.202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<sst xmlns="http://schemas.openxmlformats.org/spreadsheetml/2006/main" count="34" uniqueCount="32">
  <si>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Анализ</t>
  </si>
  <si>
    <t>руб.</t>
  </si>
  <si>
    <t xml:space="preserve">Наименование </t>
  </si>
  <si>
    <t>Отклонение, руб.</t>
  </si>
  <si>
    <t>Отклонение, %</t>
  </si>
  <si>
    <t>ВСЕГО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</si>
  <si>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</si>
  <si>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</si>
  <si>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</si>
  <si>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</si>
  <si>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</si>
  <si>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</si>
  <si>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</si>
  <si>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</si>
  <si>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</si>
  <si>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</si>
  <si>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</si>
  <si>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</si>
  <si>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</si>
  <si>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</si>
  <si>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</si>
  <si>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</si>
  <si>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</si>
  <si>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</si>
  <si>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</si>
  <si>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ПРОЧИЕ БЕЗВОЗМЕЗДНЫЕ ПОСТУПЛЕНИЯ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</si>
  <si>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</si>
  <si>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</si>
  <si>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Иные межбюджетные трансферты</t>
  </si>
  <si>
    <t>Поступление за 2 квартал 2020 год</t>
  </si>
  <si>
    <t>Поступление за 2 квартал 2021 год</t>
  </si>
  <si>
    <t xml:space="preserve"> поступления доходов в бюджет МО ГО "Вуктыл" по видам доходов за за 1 полугодие 2021 года в сравнении с соответствующим периодом 2020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</si>
</sst>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?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49" fontId="5" fillId="0" borderId="14" xfId="53" applyNumberFormat="1" applyFont="1" applyBorder="1" applyAlignment="1">
      <alignment horizontal="left" vertical="center" wrapText="1"/>
      <protection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/>
    </xf>
    <xf numFmtId="49" fontId="5" fillId="0" borderId="12" xfId="53" applyNumberFormat="1" applyFont="1" applyBorder="1" applyAlignment="1">
      <alignment horizontal="left" vertical="center" wrapText="1"/>
      <protection/>
    </xf>
    <xf numFmtId="49" fontId="5" fillId="0" borderId="16" xfId="53" applyNumberFormat="1" applyFont="1" applyBorder="1" applyAlignment="1">
      <alignment horizontal="left"/>
      <protection/>
    </xf>
    <xf numFmtId="4" fontId="5" fillId="0" borderId="17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 vertical="center"/>
    </xf>
    <xf numFmtId="164" fontId="5" fillId="0" borderId="18" xfId="53" applyNumberFormat="1" applyFont="1" applyFill="1" applyBorder="1" applyAlignment="1">
      <alignment horizontal="center" vertical="center"/>
      <protection/>
    </xf>
    <xf numFmtId="164" fontId="5" fillId="0" borderId="13" xfId="53" applyNumberFormat="1" applyFont="1" applyFill="1" applyBorder="1" applyAlignment="1">
      <alignment horizontal="center" vertical="center"/>
      <protection/>
    </xf>
    <xf numFmtId="4" fontId="5" fillId="0" borderId="19" xfId="0" applyNumberFormat="1" applyFont="1" applyFill="1" applyBorder="1" applyAlignment="1">
      <alignment horizontal="center" vertical="center" wrapText="1"/>
    </xf>
    <xf numFmtId="164" fontId="5" fillId="0" borderId="20" xfId="53" applyNumberFormat="1" applyFont="1" applyFill="1" applyBorder="1" applyAlignment="1">
      <alignment horizontal="center" vertical="center"/>
      <protection/>
    </xf>
    <xf numFmtId="4" fontId="5" fillId="0" borderId="21" xfId="0" applyNumberFormat="1" applyFont="1" applyFill="1" applyBorder="1" applyAlignment="1">
      <alignment horizontal="center" vertical="center"/>
    </xf>
    <xf numFmtId="164" fontId="5" fillId="0" borderId="22" xfId="53" applyNumberFormat="1" applyFont="1" applyFill="1" applyBorder="1" applyAlignment="1">
      <alignment horizontal="center" vertical="center"/>
      <protection/>
    </xf>
    <xf numFmtId="49" fontId="5" fillId="33" borderId="12" xfId="53" applyNumberFormat="1" applyFont="1" applyFill="1" applyBorder="1" applyAlignment="1">
      <alignment horizontal="left" vertical="center" wrapText="1"/>
      <protection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65" fontId="5" fillId="0" borderId="12" xfId="53" applyNumberFormat="1" applyFont="1" applyBorder="1" applyAlignment="1">
      <alignment horizontal="left" vertical="center" wrapText="1"/>
      <protection/>
    </xf>
    <xf numFmtId="4" fontId="5" fillId="33" borderId="21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0" xfId="53" applyFont="1" applyBorder="1" applyAlignment="1">
      <alignment horizontal="center"/>
      <protection/>
    </xf>
    <xf numFmtId="0" fontId="3" fillId="33" borderId="0" xfId="53" applyFont="1" applyFill="1" applyBorder="1" applyAlignment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 topLeftCell="A1">
      <selection activeCell="B2" sqref="B2:F2"/>
    </sheetView>
  </sheetViews>
  <sheetFormatPr defaultColWidth="8.7109375" defaultRowHeight="15"/>
  <cols>
    <col min="1" max="1" width="4.57421875" style="0" customWidth="1"/>
    <col min="2" max="2" width="32.421875" style="0" customWidth="1"/>
    <col min="3" max="3" width="18.8515625" style="0" customWidth="1"/>
    <col min="4" max="4" width="16.8515625" style="0" customWidth="1"/>
    <col min="5" max="5" width="19.421875" style="0" customWidth="1"/>
    <col min="6" max="6" width="14.57421875" style="0" customWidth="1"/>
  </cols>
  <sheetData>
    <row r="1" spans="2:6" ht="15">
      <c r="B1" s="33" t="s">
        <v>0</v>
      </c>
      <c r="C1" s="33"/>
      <c r="D1" s="33"/>
      <c r="E1" s="33"/>
      <c r="F1" s="33"/>
    </row>
    <row r="2" spans="2:6" ht="34.5" customHeight="1">
      <c r="B2" s="34" t="s">
        <v>31</v>
      </c>
      <c r="C2" s="34"/>
      <c r="D2" s="34"/>
      <c r="E2" s="34"/>
      <c r="F2" s="34"/>
    </row>
    <row r="3" spans="2:5" ht="14.25">
      <c r="B3" s="1"/>
      <c r="C3" s="1"/>
      <c r="D3" s="1"/>
      <c r="E3" s="1"/>
    </row>
    <row r="4" spans="2:6" ht="14.25">
      <c r="B4" s="1"/>
      <c r="C4" s="1"/>
      <c r="D4" s="1"/>
      <c r="F4" s="2" t="s">
        <v>1</v>
      </c>
    </row>
    <row r="5" spans="2:5" ht="9.75" customHeight="1">
      <c r="B5" s="1"/>
      <c r="C5" s="1"/>
      <c r="D5" s="1"/>
      <c r="E5" s="2"/>
    </row>
    <row r="6" spans="2:7" ht="26.25">
      <c r="B6" s="9" t="s">
        <v>2</v>
      </c>
      <c r="C6" s="10" t="s">
        <v>29</v>
      </c>
      <c r="D6" s="10" t="s">
        <v>30</v>
      </c>
      <c r="E6" s="10" t="s">
        <v>3</v>
      </c>
      <c r="F6" s="11" t="s">
        <v>4</v>
      </c>
      <c r="G6" s="4"/>
    </row>
    <row r="7" spans="2:7" ht="14.25">
      <c r="B7" s="16" t="s">
        <v>5</v>
      </c>
      <c r="C7" s="17">
        <f>SUM(C8+C21)</f>
        <v>359546111.69</v>
      </c>
      <c r="D7" s="17">
        <f>SUM(D8+D21)</f>
        <v>366536534.52</v>
      </c>
      <c r="E7" s="18">
        <f aca="true" t="shared" si="0" ref="E7:E29">D7-C7</f>
        <v>6990422.829999983</v>
      </c>
      <c r="F7" s="19">
        <f aca="true" t="shared" si="1" ref="F7:F19">D7/C7*100</f>
        <v>101.94423541312752</v>
      </c>
      <c r="G7" s="4"/>
    </row>
    <row r="8" spans="2:7" ht="36.75" customHeight="1">
      <c r="B8" s="15" t="s">
        <v>6</v>
      </c>
      <c r="C8" s="31">
        <v>108769850.82</v>
      </c>
      <c r="D8" s="5">
        <f>SUM(D9:D20)</f>
        <v>150909527.75</v>
      </c>
      <c r="E8" s="7">
        <f t="shared" si="0"/>
        <v>42139676.93000001</v>
      </c>
      <c r="F8" s="20">
        <f t="shared" si="1"/>
        <v>138.7420563808033</v>
      </c>
      <c r="G8" s="4"/>
    </row>
    <row r="9" spans="2:7" ht="33.75" customHeight="1">
      <c r="B9" s="12" t="s">
        <v>7</v>
      </c>
      <c r="C9" s="31">
        <v>82031960.64</v>
      </c>
      <c r="D9" s="21">
        <v>87799266.71</v>
      </c>
      <c r="E9" s="23">
        <f t="shared" si="0"/>
        <v>5767306.069999993</v>
      </c>
      <c r="F9" s="24">
        <f t="shared" si="1"/>
        <v>107.03055982693137</v>
      </c>
      <c r="G9" s="4"/>
    </row>
    <row r="10" spans="2:8" ht="70.5" customHeight="1">
      <c r="B10" s="12" t="s">
        <v>8</v>
      </c>
      <c r="C10" s="31">
        <v>3306752.79</v>
      </c>
      <c r="D10" s="13">
        <v>3845372.22</v>
      </c>
      <c r="E10" s="14">
        <f t="shared" si="0"/>
        <v>538619.4300000002</v>
      </c>
      <c r="F10" s="22">
        <f t="shared" si="1"/>
        <v>116.28846981331193</v>
      </c>
      <c r="G10" s="4"/>
      <c r="H10" s="6"/>
    </row>
    <row r="11" spans="2:7" ht="32.25" customHeight="1">
      <c r="B11" s="15" t="s">
        <v>9</v>
      </c>
      <c r="C11" s="31">
        <v>4825027.39</v>
      </c>
      <c r="D11" s="5">
        <v>4688108.23</v>
      </c>
      <c r="E11" s="7">
        <f t="shared" si="0"/>
        <v>-136919.15999999922</v>
      </c>
      <c r="F11" s="20">
        <f t="shared" si="1"/>
        <v>97.16231331072301</v>
      </c>
      <c r="G11" s="4"/>
    </row>
    <row r="12" spans="2:7" ht="32.25" customHeight="1">
      <c r="B12" s="25" t="s">
        <v>10</v>
      </c>
      <c r="C12" s="31">
        <v>1017596.87</v>
      </c>
      <c r="D12" s="5">
        <v>855019.08</v>
      </c>
      <c r="E12" s="7">
        <f t="shared" si="0"/>
        <v>-162577.79000000004</v>
      </c>
      <c r="F12" s="20">
        <f t="shared" si="1"/>
        <v>84.02335985958761</v>
      </c>
      <c r="G12" s="4"/>
    </row>
    <row r="13" spans="2:7" ht="30.75" customHeight="1">
      <c r="B13" s="15" t="s">
        <v>11</v>
      </c>
      <c r="C13" s="31">
        <v>743712.64</v>
      </c>
      <c r="D13" s="5">
        <v>1597107.57</v>
      </c>
      <c r="E13" s="7">
        <f t="shared" si="0"/>
        <v>853394.93</v>
      </c>
      <c r="F13" s="20">
        <f t="shared" si="1"/>
        <v>214.74793947296632</v>
      </c>
      <c r="G13" s="4"/>
    </row>
    <row r="14" spans="2:7" ht="81.75" customHeight="1">
      <c r="B14" s="15" t="s">
        <v>12</v>
      </c>
      <c r="C14" s="31">
        <v>13597153.1</v>
      </c>
      <c r="D14" s="5">
        <v>13756989.9</v>
      </c>
      <c r="E14" s="7">
        <f t="shared" si="0"/>
        <v>159836.80000000075</v>
      </c>
      <c r="F14" s="20">
        <f t="shared" si="1"/>
        <v>101.17551666017499</v>
      </c>
      <c r="G14" s="4"/>
    </row>
    <row r="15" spans="2:7" ht="42.75" customHeight="1">
      <c r="B15" s="15" t="s">
        <v>13</v>
      </c>
      <c r="C15" s="31">
        <v>174856.04</v>
      </c>
      <c r="D15" s="5">
        <v>454186.85</v>
      </c>
      <c r="E15" s="7">
        <f t="shared" si="0"/>
        <v>279330.80999999994</v>
      </c>
      <c r="F15" s="20">
        <f t="shared" si="1"/>
        <v>259.7490198222492</v>
      </c>
      <c r="G15" s="4"/>
    </row>
    <row r="16" spans="2:7" ht="62.25" customHeight="1">
      <c r="B16" s="15" t="s">
        <v>14</v>
      </c>
      <c r="C16" s="31">
        <v>1407501.42</v>
      </c>
      <c r="D16" s="5">
        <v>1989804.77</v>
      </c>
      <c r="E16" s="7">
        <f t="shared" si="0"/>
        <v>582303.3500000001</v>
      </c>
      <c r="F16" s="20">
        <f t="shared" si="1"/>
        <v>141.37142184908063</v>
      </c>
      <c r="G16" s="4"/>
    </row>
    <row r="17" spans="2:7" ht="51" customHeight="1">
      <c r="B17" s="15" t="s">
        <v>15</v>
      </c>
      <c r="C17" s="31">
        <v>253832.42</v>
      </c>
      <c r="D17" s="5">
        <v>1275794.98</v>
      </c>
      <c r="E17" s="7">
        <f t="shared" si="0"/>
        <v>1021962.5599999999</v>
      </c>
      <c r="F17" s="20">
        <f t="shared" si="1"/>
        <v>502.61309410358217</v>
      </c>
      <c r="G17" s="4"/>
    </row>
    <row r="18" spans="2:7" ht="51" customHeight="1">
      <c r="B18" s="26" t="s">
        <v>16</v>
      </c>
      <c r="C18" s="31">
        <v>1150</v>
      </c>
      <c r="D18" s="5">
        <v>11558.64</v>
      </c>
      <c r="E18" s="7">
        <f t="shared" si="0"/>
        <v>10408.64</v>
      </c>
      <c r="F18" s="20">
        <f t="shared" si="1"/>
        <v>1005.0991304347825</v>
      </c>
      <c r="G18" s="4"/>
    </row>
    <row r="19" spans="2:7" ht="51" customHeight="1">
      <c r="B19" s="26" t="s">
        <v>17</v>
      </c>
      <c r="C19" s="31">
        <v>1410307.51</v>
      </c>
      <c r="D19" s="5">
        <v>34586318.8</v>
      </c>
      <c r="E19" s="7">
        <f t="shared" si="0"/>
        <v>33176011.289999995</v>
      </c>
      <c r="F19" s="20">
        <f t="shared" si="1"/>
        <v>2452.3955630073897</v>
      </c>
      <c r="G19" s="4"/>
    </row>
    <row r="20" spans="2:7" ht="14.25">
      <c r="B20" s="30" t="s">
        <v>18</v>
      </c>
      <c r="C20" s="31">
        <v>0</v>
      </c>
      <c r="D20" s="5">
        <v>50000</v>
      </c>
      <c r="E20" s="7">
        <f t="shared" si="0"/>
        <v>50000</v>
      </c>
      <c r="F20" s="20" t="s">
        <v>19</v>
      </c>
      <c r="G20" s="4"/>
    </row>
    <row r="21" spans="2:7" ht="42" customHeight="1">
      <c r="B21" s="15" t="s">
        <v>20</v>
      </c>
      <c r="C21" s="31">
        <f>C22+C27+C28+C26</f>
        <v>250776260.87</v>
      </c>
      <c r="D21" s="5">
        <f>D22+D27+D28+D29</f>
        <v>215627006.77</v>
      </c>
      <c r="E21" s="7">
        <f t="shared" si="0"/>
        <v>-35149254.099999994</v>
      </c>
      <c r="F21" s="20">
        <f>D21/C21*100</f>
        <v>85.98381921077409</v>
      </c>
      <c r="G21" s="4"/>
    </row>
    <row r="22" spans="2:7" ht="64.5" customHeight="1">
      <c r="B22" s="15" t="s">
        <v>21</v>
      </c>
      <c r="C22" s="31">
        <v>250539784.81</v>
      </c>
      <c r="D22" s="5">
        <f>SUM(D23:D26)</f>
        <v>215504494.18</v>
      </c>
      <c r="E22" s="7">
        <f t="shared" si="0"/>
        <v>-35035290.629999995</v>
      </c>
      <c r="F22" s="20">
        <f>D22/C22*100</f>
        <v>86.01607698491101</v>
      </c>
      <c r="G22" s="4"/>
    </row>
    <row r="23" spans="2:7" ht="57" customHeight="1">
      <c r="B23" s="27" t="s">
        <v>22</v>
      </c>
      <c r="C23" s="32">
        <v>34493052</v>
      </c>
      <c r="D23" s="8">
        <v>22873600.02</v>
      </c>
      <c r="E23" s="7">
        <f t="shared" si="0"/>
        <v>-11619451.98</v>
      </c>
      <c r="F23" s="20">
        <f>D23/C23*100</f>
        <v>66.31364490448685</v>
      </c>
      <c r="G23" s="4"/>
    </row>
    <row r="24" spans="2:7" ht="58.5" customHeight="1">
      <c r="B24" s="27" t="s">
        <v>23</v>
      </c>
      <c r="C24" s="32">
        <v>57088423.36</v>
      </c>
      <c r="D24" s="8">
        <v>38029628.55</v>
      </c>
      <c r="E24" s="7">
        <f t="shared" si="0"/>
        <v>-19058794.810000002</v>
      </c>
      <c r="F24" s="20">
        <f>D24/C24*100</f>
        <v>66.61530711784576</v>
      </c>
      <c r="G24" s="4"/>
    </row>
    <row r="25" spans="2:7" ht="47.25" customHeight="1">
      <c r="B25" s="27" t="s">
        <v>24</v>
      </c>
      <c r="C25" s="32">
        <v>158958309.45</v>
      </c>
      <c r="D25" s="8">
        <v>147201265.61</v>
      </c>
      <c r="E25" s="7">
        <f t="shared" si="0"/>
        <v>-11757043.839999974</v>
      </c>
      <c r="F25" s="20">
        <f>D25/C25*100</f>
        <v>92.60369345856806</v>
      </c>
      <c r="G25" s="4"/>
    </row>
    <row r="26" spans="2:7" ht="47.25" customHeight="1">
      <c r="B26" s="29" t="s">
        <v>28</v>
      </c>
      <c r="C26" s="31">
        <v>28000</v>
      </c>
      <c r="D26" s="8">
        <v>7400000</v>
      </c>
      <c r="E26" s="7">
        <f t="shared" si="0"/>
        <v>7372000</v>
      </c>
      <c r="F26" s="20" t="s">
        <v>19</v>
      </c>
      <c r="G26" s="4"/>
    </row>
    <row r="27" spans="2:7" ht="34.5" customHeight="1">
      <c r="B27" s="28" t="s">
        <v>25</v>
      </c>
      <c r="C27" s="31">
        <v>520495.8</v>
      </c>
      <c r="D27" s="5">
        <v>105250</v>
      </c>
      <c r="E27" s="7">
        <f t="shared" si="0"/>
        <v>-415245.8</v>
      </c>
      <c r="F27" s="20" t="s">
        <v>19</v>
      </c>
      <c r="G27" s="4"/>
    </row>
    <row r="28" spans="2:7" ht="120" customHeight="1">
      <c r="B28" s="27" t="s">
        <v>26</v>
      </c>
      <c r="C28" s="31">
        <v>-312019.74</v>
      </c>
      <c r="D28" s="5">
        <v>17262.59</v>
      </c>
      <c r="E28" s="7">
        <f t="shared" si="0"/>
        <v>329282.33</v>
      </c>
      <c r="F28" s="20">
        <f>D28/C28*100</f>
        <v>-5.532531371252344</v>
      </c>
      <c r="G28" s="4"/>
    </row>
    <row r="29" spans="2:7" ht="84.75" customHeight="1">
      <c r="B29" s="15" t="s">
        <v>27</v>
      </c>
      <c r="C29" s="5">
        <v>-312019.74</v>
      </c>
      <c r="D29" s="5">
        <v>0</v>
      </c>
      <c r="E29" s="7">
        <f t="shared" si="0"/>
        <v>312019.74</v>
      </c>
      <c r="F29" s="20">
        <f>D29/C29*100</f>
        <v>0</v>
      </c>
      <c r="G29" s="4"/>
    </row>
    <row r="32" spans="3:4" ht="14.25">
      <c r="C32" s="3"/>
      <c r="D32" s="3"/>
    </row>
    <row r="34" spans="3:4" ht="14.25">
      <c r="C34" s="3"/>
      <c r="D34" s="3"/>
    </row>
  </sheetData>
  <sheetProtection/>
  <mergeCells count="2">
    <mergeCell ref="B1:F1"/>
    <mergeCell ref="B2:F2"/>
  </mergeCells>
  <printOptions/>
  <pageMargins left="0.354166666666667" right="0.354166666666667" top="0.354166666666667" bottom="0.275694444444444" header="0.511805555555555" footer="0.51180555555555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LibreOffice/5.4.4.2$Windows_x86 LibreOffice_project/2524958677847fb3bb44820e40380acbe820f960</Application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Станислав Елена Сергеевна</dc:creator>
  <cp:keywords/>
  <dc:description/>
  <cp:lastModifiedBy>Приходько Елена Юрьевна</cp:lastModifiedBy>
  <cp:lastPrinted>2019-04-12T10:36:29Z</cp:lastPrinted>
  <dcterms:created xsi:type="dcterms:W3CDTF">2016-12-29T11:04:46Z</dcterms:created>
  <dcterms:modified xsi:type="dcterms:W3CDTF">2021-07-27T14:32:14Z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